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2"/>
  </bookViews>
  <sheets>
    <sheet name="貸借対照表" sheetId="1" r:id="rId1"/>
    <sheet name="収支計算書" sheetId="2" r:id="rId2"/>
    <sheet name="財産目録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<sst xmlns="http://schemas.openxmlformats.org/spreadsheetml/2006/main" count="359" uniqueCount="341">
  <si>
    <t>Ⅰ　資産の部</t>
  </si>
  <si>
    <t>　１　流動資産</t>
  </si>
  <si>
    <t>　　　　普通預金</t>
  </si>
  <si>
    <t>流動資産合計</t>
  </si>
  <si>
    <t>資産合計</t>
  </si>
  <si>
    <t>Ⅱ　負債の部</t>
  </si>
  <si>
    <t>負債合計</t>
  </si>
  <si>
    <t>正味財産合計</t>
  </si>
  <si>
    <t>Ⅲ　正味財産の部</t>
  </si>
  <si>
    <t>負債及び正味財産合計</t>
  </si>
  <si>
    <t>科    目</t>
  </si>
  <si>
    <t>金  額（単位：円）</t>
  </si>
  <si>
    <t>金　　　額　（単位：円）</t>
  </si>
  <si>
    <t>科　　　　　　目</t>
  </si>
  <si>
    <t>科　　目　・　摘　　要</t>
  </si>
  <si>
    <t>正味財産</t>
  </si>
  <si>
    <t>　　　　現金</t>
  </si>
  <si>
    <t>　１　流動負債</t>
  </si>
  <si>
    <t>流動負債合計</t>
  </si>
  <si>
    <t>　　　　会費収入</t>
  </si>
  <si>
    <t>　　　　受取利息</t>
  </si>
  <si>
    <t>　１　事業費</t>
  </si>
  <si>
    <t>　２　管理費</t>
  </si>
  <si>
    <t>　　　　租税公課</t>
  </si>
  <si>
    <t>　　　　雑費</t>
  </si>
  <si>
    <t>　　　　売掛金</t>
  </si>
  <si>
    <t>　　　　リサイクル預託金</t>
  </si>
  <si>
    <t>　２　固定資産</t>
  </si>
  <si>
    <t>　　　　建物</t>
  </si>
  <si>
    <t>　　　　車両運搬具</t>
  </si>
  <si>
    <t>　　①有形固定資産合計</t>
  </si>
  <si>
    <t>　　　　敷金</t>
  </si>
  <si>
    <t>　　②投資その他資産合計</t>
  </si>
  <si>
    <t>固定資産合計</t>
  </si>
  <si>
    <t>　　　　未払費用</t>
  </si>
  <si>
    <t>　　　　預り金</t>
  </si>
  <si>
    <t>　２　固定負債</t>
  </si>
  <si>
    <t>当期正味財産増加額</t>
  </si>
  <si>
    <t>　　　福祉事業サービスの事業</t>
  </si>
  <si>
    <t>　　　　農産物生産事業収入</t>
  </si>
  <si>
    <t>　　　　雑収入</t>
  </si>
  <si>
    <t>　　　　消耗品費</t>
  </si>
  <si>
    <t>　　　　　素畜費</t>
  </si>
  <si>
    <t>　　　　　利用者給料</t>
  </si>
  <si>
    <t>　　　　　荷造運賃</t>
  </si>
  <si>
    <t>　　　　　消耗品費</t>
  </si>
  <si>
    <t>　　　　　包装資材費</t>
  </si>
  <si>
    <t>　　　　　水道光熱費</t>
  </si>
  <si>
    <t>　　　　　雑費</t>
  </si>
  <si>
    <t>　　　　役員報酬</t>
  </si>
  <si>
    <t>　　　　法定福利費</t>
  </si>
  <si>
    <t>　　　　福利厚生費</t>
  </si>
  <si>
    <t>　　　　交際費</t>
  </si>
  <si>
    <t>　　　　旅費交通費</t>
  </si>
  <si>
    <t>　　　　事務費</t>
  </si>
  <si>
    <t>　　　　水道光熱費</t>
  </si>
  <si>
    <t>　　　　支払手数料</t>
  </si>
  <si>
    <t>　　　　車両費</t>
  </si>
  <si>
    <t>　　　　賃借料</t>
  </si>
  <si>
    <t>　　　　保険料</t>
  </si>
  <si>
    <t>　　　　減価償却費</t>
  </si>
  <si>
    <t>　　　　普通預金　　　東邦銀行大森支店</t>
  </si>
  <si>
    <t>　　　　　　　　　　　　取得価額    　 　704,760</t>
  </si>
  <si>
    <t>　　　　建物　　　　　事務所・施設内部造作</t>
  </si>
  <si>
    <t>特定非営利活動法人　南茶和</t>
  </si>
  <si>
    <t>　　　　　　　　　　　給料　8月分</t>
  </si>
  <si>
    <t>　　　　　　　　　　　利用者給料　8月分</t>
  </si>
  <si>
    <t>固定負債合計</t>
  </si>
  <si>
    <t>　　　　未収サービス費</t>
  </si>
  <si>
    <t>　　　　貯蔵品</t>
  </si>
  <si>
    <t>　　　　買掛金</t>
  </si>
  <si>
    <t>前期繰越正味財産</t>
  </si>
  <si>
    <t>　１　受取会費</t>
  </si>
  <si>
    <t>　２　受取助成金等</t>
  </si>
  <si>
    <t>　　　　障害福祉サービス費収入</t>
  </si>
  <si>
    <t>　　　　　飼料費</t>
  </si>
  <si>
    <t>　　　　諸会費</t>
  </si>
  <si>
    <t>Ⅰ　経常収益の部</t>
  </si>
  <si>
    <t>Ⅱ　経常費用の部</t>
  </si>
  <si>
    <t>　　　　現金　　　　　手許現金</t>
  </si>
  <si>
    <t>　　　　貯蔵品　　　　包装資材一式　　　　</t>
  </si>
  <si>
    <t>　　　　　　　　　　　　取得価額    　 2,353,595</t>
  </si>
  <si>
    <t>　　　　　　　　　　　通勤費　8月分</t>
  </si>
  <si>
    <t>　　　　食品等加工販売収入</t>
  </si>
  <si>
    <t>　　　　利用者等給食収益</t>
  </si>
  <si>
    <t>　　　　受取経常活動助成金</t>
  </si>
  <si>
    <t>　　　　　材料費</t>
  </si>
  <si>
    <t>　　　　農産物生産・食品等加工販売等事業費</t>
  </si>
  <si>
    <t>　　　　　　　　　　　ゆうちょ銀行</t>
  </si>
  <si>
    <t>　　　　原材料</t>
  </si>
  <si>
    <t>　　　　建物附属設備</t>
  </si>
  <si>
    <t>　　　　構築物</t>
  </si>
  <si>
    <t>　　　　機械装置</t>
  </si>
  <si>
    <t>　　　　工具器具備品</t>
  </si>
  <si>
    <t>　　　　長期借入金</t>
  </si>
  <si>
    <t>　　　　長期未払金</t>
  </si>
  <si>
    <t>　　　　　通信費</t>
  </si>
  <si>
    <t>　　　　　減価償却費</t>
  </si>
  <si>
    <t>　　　　広告宣伝費</t>
  </si>
  <si>
    <t>　　　　通信費</t>
  </si>
  <si>
    <t>　　　　リース料</t>
  </si>
  <si>
    <t>　　　　原材料　　　　食材等一式　　　　</t>
  </si>
  <si>
    <t xml:space="preserve">         　　　　　　 たまごカフェ　店舗兼事務所</t>
  </si>
  <si>
    <t>　　　　　　　　　　　　取得価額      17,308,000</t>
  </si>
  <si>
    <t>　　　　建物附属設備　たまごカフェ電気設備</t>
  </si>
  <si>
    <t>　　　　　　　　　　　　取得価額    　 3,493,546</t>
  </si>
  <si>
    <t>　　　　　　　　　　　たまごカフェ給排水衛生設備</t>
  </si>
  <si>
    <t>　　　　　　　　　　　　取得価額    　 5,829,817</t>
  </si>
  <si>
    <t>　　　　構築物　　　　たまごカフェ外看板</t>
  </si>
  <si>
    <t>　　　　　　　　　　　　取得価額    　   244,339</t>
  </si>
  <si>
    <t>　　　　　　　　　　　たまごカフェ外構工事</t>
  </si>
  <si>
    <t>　　　　　　　　　　　　取得価額    　   811,872</t>
  </si>
  <si>
    <t>　　　　機械装置　　　たまごカフェ太陽光発電設備</t>
  </si>
  <si>
    <t>　　　　　　　　　　　　取得価額     　3,785,521</t>
  </si>
  <si>
    <t>　　　　器具備品　　　冷蔵庫</t>
  </si>
  <si>
    <t>　　　　　　　　　　　　取得価額    　   360,000</t>
  </si>
  <si>
    <t>　　　　　　　　　　　ミキサー</t>
  </si>
  <si>
    <t>　　　　　　　　　　　　取得価額    　   108,000</t>
  </si>
  <si>
    <t>　　　　　　　　　　　電子天秤</t>
  </si>
  <si>
    <t>　　　　　　　　　　　　取得価額    　   117,450</t>
  </si>
  <si>
    <t>　　　　長期借入金　　独法）福祉医療機構</t>
  </si>
  <si>
    <t>　　　　保険積立金</t>
  </si>
  <si>
    <t>　　　　未収ｻｰﾋﾞｽ費　 福島県国保連合会　7,8月分他</t>
  </si>
  <si>
    <t xml:space="preserve">         　　　　　　 たまごカフェ　裏口テラス風除室</t>
  </si>
  <si>
    <t>　　　　　　　　　　　　取得価額     　　388,800</t>
  </si>
  <si>
    <t>　　　　　　　　　　　たまごカフェ店舗歩道拡幅工事</t>
  </si>
  <si>
    <t>　　　　　　　　　　　　取得価額    　   350,000</t>
  </si>
  <si>
    <t>　　　　保険積立金　　JA新ふくしま建更共済</t>
  </si>
  <si>
    <t>　　　　給料手当</t>
  </si>
  <si>
    <t>　　経常収益計</t>
  </si>
  <si>
    <t>　　経常費用計</t>
  </si>
  <si>
    <t>　　　当期経常増減額</t>
  </si>
  <si>
    <t>　　　税引前当期正味財産増減額</t>
  </si>
  <si>
    <t>　　　当期正味財産増減額</t>
  </si>
  <si>
    <t>　　　前期繰越正味財産額</t>
  </si>
  <si>
    <t>　　　次期繰越正味財産額</t>
  </si>
  <si>
    <t>　　　　　　　　　　　真空包装機</t>
  </si>
  <si>
    <t>　　　　　　　　　　　　取得価額     　  429,840</t>
  </si>
  <si>
    <t>　　　　　　　　　　　近赤外線食品乾燥機</t>
  </si>
  <si>
    <t>　　　　　　　　　　　軽ダンプ</t>
  </si>
  <si>
    <t>　　　　　　　　　　　　取得価額    　 1,377,655</t>
  </si>
  <si>
    <t>　　　　長期未払金　　㈱ジャックス</t>
  </si>
  <si>
    <t>　　　　前払費用</t>
  </si>
  <si>
    <t>　　　　仮払金</t>
  </si>
  <si>
    <t>　　　　支払利息</t>
  </si>
  <si>
    <t>　　　　　　　　　　　北日本銀行福島支店</t>
  </si>
  <si>
    <t>　　　　前払費用　　　斎藤壮司他　たまごカフェ地代他　</t>
  </si>
  <si>
    <t xml:space="preserve">         　　　　　　 たまごカフェ　店舗増改築</t>
  </si>
  <si>
    <t>　　　　　　　　　　　　取得価額     　3,299,873</t>
  </si>
  <si>
    <t>　　　　　　　　　　　たまごカフェ(贈改築)電気</t>
  </si>
  <si>
    <t>　　　　　　　　　　　たまごカフェ(贈改築)給排水設備</t>
  </si>
  <si>
    <t>　　　　　　　　　　　たまごカフェ看板</t>
  </si>
  <si>
    <t>　　　　　　　　　　　卓上真空器</t>
  </si>
  <si>
    <t>　　　　　　　　　　　　取得価額     　  100,008</t>
  </si>
  <si>
    <t>　　　　　　　　　　　エアコン　店舗増改築</t>
  </si>
  <si>
    <t>　　　　　　　　　　　防犯カメラ　笹森の郷3台</t>
  </si>
  <si>
    <t>　　　　　　　　　　　防犯カメラ　たまごカフェ2台</t>
  </si>
  <si>
    <t>　　　　　　　　　　　　取得価額    　   216,000</t>
  </si>
  <si>
    <t>　　　　　　　　　　　　取得価額    　   463,968</t>
  </si>
  <si>
    <t>　　　　　　　　　　　　取得価額    　   334,800</t>
  </si>
  <si>
    <t>　　　　　　　　　　　朝日生命　定率変動型</t>
  </si>
  <si>
    <t>　　　　　　　　　　　　取得価額    　   722,454</t>
  </si>
  <si>
    <t>　　　　　　　　　　　　取得価額    　   480,193</t>
  </si>
  <si>
    <t>　　　　　　　　　　　　取得価額    　   158,976</t>
  </si>
  <si>
    <t>　　　　　　　　　　　　取得価額     　  507,600</t>
  </si>
  <si>
    <t>　　　　仮払金　　　　現金過不足　</t>
  </si>
  <si>
    <t>　　　　　　　　　　　　償却累計額   △  480,192</t>
  </si>
  <si>
    <t>　　　　　　　　　　　トラクタ</t>
  </si>
  <si>
    <t>　　　　　　　　　　　　取得価額     　1,801,530</t>
  </si>
  <si>
    <t>　　　　　　　　　　　甘藷洗浄機</t>
  </si>
  <si>
    <t>　　　　　　　　　　　　取得価額     　  377,093</t>
  </si>
  <si>
    <t>　　　　　　　　　　　ビニールハウス</t>
  </si>
  <si>
    <t>　　　　　　　　　　　　償却累計額   △2,353,594</t>
  </si>
  <si>
    <t>　　　　　　　　　　　東京海上日動あんしん生命</t>
  </si>
  <si>
    <t>　　　　　　　　　　　　取得価額    　   725,760</t>
  </si>
  <si>
    <t>　　　　未払費用　　　役員報酬　8月分</t>
  </si>
  <si>
    <t>　　　　　　　　　　　ジャックス　ガソリン代</t>
  </si>
  <si>
    <t>　　　　          　　ヤンマークレジット</t>
  </si>
  <si>
    <t>　　　　          　　日本政策金融公庫</t>
  </si>
  <si>
    <t>　　　　立替金</t>
  </si>
  <si>
    <t>　　　　一括償却資産</t>
  </si>
  <si>
    <t>　　　　前受金</t>
  </si>
  <si>
    <t>　　　　ｸﾞﾙｰﾌﾟﾎｰﾑ預り金</t>
  </si>
  <si>
    <t>　　　　役員借入金</t>
  </si>
  <si>
    <t>　　　　ｸﾞﾙｰﾌﾟﾎｰﾑ利用等収益</t>
  </si>
  <si>
    <t>　　　　　保険料</t>
  </si>
  <si>
    <t>　　　　作業委託費</t>
  </si>
  <si>
    <t>　　　　　　　　　　　　償却累計額   △  704,759</t>
  </si>
  <si>
    <t>　　　　車両運搬具　　ウィッシュ</t>
  </si>
  <si>
    <t>　　　　　　　　　　　　償却累計額   △1,377,654</t>
  </si>
  <si>
    <t>　　　　　　　　　　　シエンタ</t>
  </si>
  <si>
    <t>　　　　　　　　　　　　取得価額    　 1,888,460</t>
  </si>
  <si>
    <t>　　　　　　　　　　　　償却累計額   △  107,999</t>
  </si>
  <si>
    <t>　　　　　　　　　　　　償却累計額   △  117,449</t>
  </si>
  <si>
    <t>　　　　　　　　　　　　取得価額    　   150,000</t>
  </si>
  <si>
    <t>　　　　　　　　　　　菊池信男 ｸﾞﾙｰﾌﾟﾎｰﾑ南諏訪原</t>
  </si>
  <si>
    <t>　　　　敷金　　　　　菊地信男 事務所・施設</t>
  </si>
  <si>
    <t>　　　　立替金　　　　年末調整還付金</t>
  </si>
  <si>
    <t>　　　　　　　　　　　ゼロックス　カウンター料</t>
  </si>
  <si>
    <t>　　　　役員借入金　　菊池信男</t>
  </si>
  <si>
    <t>　　　　未収入金</t>
  </si>
  <si>
    <t>　　　　短期借入金</t>
  </si>
  <si>
    <t>　　　　　旅費交通費</t>
  </si>
  <si>
    <t>　　　　　車両費</t>
  </si>
  <si>
    <t>　　　　　修繕費</t>
  </si>
  <si>
    <t>　　　　　諸会費</t>
  </si>
  <si>
    <t>　　　　　地代家賃</t>
  </si>
  <si>
    <t>　　　　　委託費</t>
  </si>
  <si>
    <t>　　　　販売手数料</t>
  </si>
  <si>
    <t>　　　　修繕費</t>
  </si>
  <si>
    <t>　　　　地代家賃</t>
  </si>
  <si>
    <t>　　　　　雑給</t>
  </si>
  <si>
    <t>　　　　　　　　　　　福島信用金庫松川支店</t>
  </si>
  <si>
    <t>　　　　　　　　　　　ふくしま未来農協松川支店</t>
  </si>
  <si>
    <t>　　　　未収入金　　　㈲ビレッチ他</t>
  </si>
  <si>
    <t xml:space="preserve">         　　　　　　 テイクアウト店舗</t>
  </si>
  <si>
    <t>　　　　　　　　　　　　取得価額    　 2,200,000</t>
  </si>
  <si>
    <t xml:space="preserve">         　　　　　　 プレハブ冷蔵庫</t>
  </si>
  <si>
    <t>　　　　　　　　　　　　取得価額    　   620,840</t>
  </si>
  <si>
    <t xml:space="preserve">         　　　　　　 たまごカフェ　カフェ用ドア</t>
  </si>
  <si>
    <t>　　　　　　　　　　　　取得価額    　   258,500</t>
  </si>
  <si>
    <t xml:space="preserve">         　　　　　　 鶏舎　木造 H12.10築</t>
  </si>
  <si>
    <t>　　　　　　　　　　　　取得価額    　   249,258</t>
  </si>
  <si>
    <t xml:space="preserve">         　　　　　　 鶏舎　 H18.12築</t>
  </si>
  <si>
    <t>　　　　　　　　　　　　取得価額    　   363,383</t>
  </si>
  <si>
    <t xml:space="preserve">         　　　　　　 鶏糞置場　 H19.8築</t>
  </si>
  <si>
    <t>　　　　　　　　　　　　取得価額    　   268,353</t>
  </si>
  <si>
    <t xml:space="preserve">         　　　　　　 籾殻置場　 H19.8築</t>
  </si>
  <si>
    <t>　　　　　　　　　　　　取得価額    　   178,903</t>
  </si>
  <si>
    <t xml:space="preserve">         　　　　　　 鶏舎　２棟　 H19.8築</t>
  </si>
  <si>
    <t>　　　　　　　　　　　　取得価額    　   581,292</t>
  </si>
  <si>
    <t>　　　　　　　　　　　　償却累計額   △  359,999</t>
  </si>
  <si>
    <t>　　　　　　　　　　　Ｕレジ</t>
  </si>
  <si>
    <t>　　　　　　　　　　　　取得価額    　   358,776</t>
  </si>
  <si>
    <t>　　　　　　　　　　　　取得価額    　   179,780</t>
  </si>
  <si>
    <t>　　　　　　　　　　　ヤンマーアグリジャパン</t>
  </si>
  <si>
    <t>　　　　　　　　　　　スズキ石油商会</t>
  </si>
  <si>
    <t>　　　　　　　　　　　アスクル</t>
  </si>
  <si>
    <t>　　　　　　　　　　　㈱富士飼料</t>
  </si>
  <si>
    <t>　　　　　　　　　　　㈲サカイフーズ</t>
  </si>
  <si>
    <t>　　　　　　　　　　　住民税 8月分</t>
  </si>
  <si>
    <t>　　　　預り金　　　　社会保険料 7月,賞与分</t>
  </si>
  <si>
    <t>　　　　　　　　　　　源泉所得税 7月,賞与分他</t>
  </si>
  <si>
    <t>　　　　前受金　　　　菅野建 他4名　9月分家賃</t>
  </si>
  <si>
    <t>　　　　短期借入金　　菊地トシ子</t>
  </si>
  <si>
    <t>　　　　　　　　　　　エアコン(笹森の郷）</t>
  </si>
  <si>
    <t>　　　　　　　　　　　　取得価額    　   158,760</t>
  </si>
  <si>
    <t>　　　　　　　　　　　　償却累計額   △   52,920</t>
  </si>
  <si>
    <t>　　　　売掛金　　　　㈲ビレッチ</t>
  </si>
  <si>
    <t>　　　　ﾘｻｲｸﾙ預託金　 車両4台分</t>
  </si>
  <si>
    <t>　　　　　　　　　　　フォルクスワーゲン</t>
  </si>
  <si>
    <t>　　　　買掛金　　　　北銀カード　他3件</t>
  </si>
  <si>
    <t>　　　　          　　㈱ジャックス</t>
  </si>
  <si>
    <t>　　　　　　　　　　　　取得価額    　 4,407,002</t>
  </si>
  <si>
    <t>令和２年度　貸借対照表</t>
  </si>
  <si>
    <t>令和３年８月３１日現在</t>
  </si>
  <si>
    <t>令和２年度　活動計算書</t>
  </si>
  <si>
    <t>令和２年　９月　１日から　令和３年８月３１日まで</t>
  </si>
  <si>
    <t>令和２年度　財産目録</t>
  </si>
  <si>
    <t>　　　　固定資産取得補助金</t>
  </si>
  <si>
    <t>　３　受取寄付金</t>
  </si>
  <si>
    <t>　４　事業収入</t>
  </si>
  <si>
    <t>　５　サービス費収入</t>
  </si>
  <si>
    <t>　６　その他の収入</t>
  </si>
  <si>
    <t>　　　　受取寄付金</t>
  </si>
  <si>
    <t>固定資産合計</t>
  </si>
  <si>
    <t>負債合計</t>
  </si>
  <si>
    <t>　　　　固定資産圧縮損</t>
  </si>
  <si>
    <t>Ⅲ　経常外費用</t>
  </si>
  <si>
    <t>　　経常外費用計</t>
  </si>
  <si>
    <t>　１　経常外費用</t>
  </si>
  <si>
    <t>　　　　　福利厚生費</t>
  </si>
  <si>
    <t>　　　　　事務用品費</t>
  </si>
  <si>
    <t>　　　　　租税公課</t>
  </si>
  <si>
    <t>　　　　雑給</t>
  </si>
  <si>
    <t>　　　　賞与</t>
  </si>
  <si>
    <t>　　　　　　　　　　　　償却累計額   △6,418,383</t>
  </si>
  <si>
    <t>　　　　　　　　　　　　償却累計額   △  127,980</t>
  </si>
  <si>
    <t>　　　　　　　　　　　　償却累計額   △  728,719</t>
  </si>
  <si>
    <t>　　　　　　　　　　　　償却累計額   △   15,079</t>
  </si>
  <si>
    <t>　　　　　　　　　　　　償却累計額   △  109,633</t>
  </si>
  <si>
    <t>　　　　　　　　　　　　償却累計額   △  190,080</t>
  </si>
  <si>
    <t>　　　　　　　　　　　　償却累計額   △  222,510</t>
  </si>
  <si>
    <t>　　　　　　　　　　　　償却累計額   △  114,242</t>
  </si>
  <si>
    <t>　　　　　　　　　　　　償却累計額   △   98,395</t>
  </si>
  <si>
    <t>　　　　　　　　　　　　償却累計額   △   65,597</t>
  </si>
  <si>
    <t>　　　　　　　　　　　　償却累計額   △  213,140</t>
  </si>
  <si>
    <t>　　　　　　　　　　　　取得価額    　 3,753,640</t>
  </si>
  <si>
    <t xml:space="preserve">         　　　　　　 笹森トタン屋根吹替</t>
  </si>
  <si>
    <t>　　　　　　　　　　　　償却累計額   △  188,620</t>
  </si>
  <si>
    <t xml:space="preserve">         　　　　　　 コロナ室リフォーム</t>
  </si>
  <si>
    <t>　　　　　　　　　　　　取得価額    　 2,671,500</t>
  </si>
  <si>
    <t>　　　　　　　　　　　　圧縮額　　   △2,671,499</t>
  </si>
  <si>
    <t>　　　　　　　　　　　　償却累計額   △2,278,364</t>
  </si>
  <si>
    <t>　　　　　　　　　　　　償却累計額   △3,801,997</t>
  </si>
  <si>
    <t>　　　　　　　　　　　　償却累計額   △  336,860</t>
  </si>
  <si>
    <t>　　　　　　　　　　　　償却累計額   △  133,313</t>
  </si>
  <si>
    <t>　　　　　　　　　　　　償却累計額   △  529,471</t>
  </si>
  <si>
    <t>　　　　　　　　　　　　償却累計額   △  279,752</t>
  </si>
  <si>
    <t>　　　　　　　　　　　　償却累計額   △   57,278</t>
  </si>
  <si>
    <t>　　　　　　　　　　　　償却累計額   △  334,272</t>
  </si>
  <si>
    <t>　　　　　　　　　　　　償却累計額   △2,306,426</t>
  </si>
  <si>
    <t>　　　　　　　　　　　　償却累計額   △  303,074</t>
  </si>
  <si>
    <t>　　　　　　　　　　　　償却累計額   △  355,129</t>
  </si>
  <si>
    <t>　　　　　　　　　　　　償却累計額   △   60,409</t>
  </si>
  <si>
    <t>　　　　　　　　　　　　償却累計額   △1,192,668</t>
  </si>
  <si>
    <t>　　　　　　　　　　　　償却累計額   △  243,103</t>
  </si>
  <si>
    <t>　　　　　　　　　　　バックホー</t>
  </si>
  <si>
    <t>　　　　　　　　　　　　取得価額     　  200,000</t>
  </si>
  <si>
    <t>　　　　　　　　　　　　償却累計額   △   66,666</t>
  </si>
  <si>
    <t>　　　　　　　　　　　　取得価額     　  250,000</t>
  </si>
  <si>
    <t>　　　　　　　　　　　　償却累計額   △   83,333</t>
  </si>
  <si>
    <t>　　　　　　　　　　　　償却累計額   △1,188,190</t>
  </si>
  <si>
    <t>　　　　　　　　　　　　償却累計額   △2,644,200</t>
  </si>
  <si>
    <t>　　　　　　　　　　　　償却累計額   △  180,418</t>
  </si>
  <si>
    <t>　　　　　　　　　　　　償却累計額   △  387,540</t>
  </si>
  <si>
    <t>　　　　　　　　　　　　償却累計額   △  279,649</t>
  </si>
  <si>
    <t>　　　　　　　　　　　　償却累計額   △  150,685</t>
  </si>
  <si>
    <t>　　　　　　　　　　　複合機ApeosPort-ⅦC3322</t>
  </si>
  <si>
    <t>　　　　　　　　　　　　取得価額    　   357,500</t>
  </si>
  <si>
    <t>　　　　　　　　　　　　償却累計額   △  143,000</t>
  </si>
  <si>
    <t>　　　　　　　　　　　換気扇(カフェ)</t>
  </si>
  <si>
    <t>　　　　　　　　　　　換気扇(相談事業)</t>
  </si>
  <si>
    <t>　　　　　　　　　　　　取得価額    　   280,500</t>
  </si>
  <si>
    <t>　　　　　　　　　　　　償却累計額   △   62,271</t>
  </si>
  <si>
    <t>　　　　　　　　　　　　取得価額    　   222,200</t>
  </si>
  <si>
    <t>　　　　　　　　　　　　償却累計額   △   49,328</t>
  </si>
  <si>
    <t>　　　　一括償却資産　耕作機</t>
  </si>
  <si>
    <t>　　　　　　　　　　　GH共有スペースカーテン</t>
  </si>
  <si>
    <t>　　　　　　　　　　　遠赤外線高温機(温玉製造機)</t>
  </si>
  <si>
    <t>　　　　　　　　　　　　取得価額    　   161,722</t>
  </si>
  <si>
    <t>　　　　　　　　　　　　償却累計額   △   53,907</t>
  </si>
  <si>
    <t>　　　　　　　　　　　　償却累計額   △   50,000</t>
  </si>
  <si>
    <t>　　　　　　　　　　　　償却累計額   △  119,853</t>
  </si>
  <si>
    <t>　　　　　　　　　　　フクゲン</t>
  </si>
  <si>
    <t>　　　　　　　　　　　ゼンケイ</t>
  </si>
  <si>
    <t>　　　　　　　　　　　ソフトバンク</t>
  </si>
  <si>
    <t>　　　　　　　　　　　㈱寺岡システム</t>
  </si>
  <si>
    <t>　　　　　　　　　　　佐川労務士</t>
  </si>
  <si>
    <t>　　　　　　　　　　　R1.9月分利用者給料相違</t>
  </si>
  <si>
    <t>　　　　ｸﾞﾙ-ﾌﾟﾎｰﾑ預り金　光熱費、食事代等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</si>
</sst>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176" fontId="3" fillId="0" borderId="12" xfId="49" applyNumberFormat="1" applyFont="1" applyBorder="1" applyAlignment="1">
      <alignment vertical="center"/>
    </xf>
    <xf numFmtId="176" fontId="3" fillId="0" borderId="13" xfId="49" applyNumberFormat="1" applyFont="1" applyBorder="1" applyAlignment="1">
      <alignment vertical="center"/>
    </xf>
    <xf numFmtId="176" fontId="3" fillId="0" borderId="14" xfId="49" applyNumberFormat="1" applyFont="1" applyBorder="1" applyAlignment="1">
      <alignment vertical="center"/>
    </xf>
    <xf numFmtId="176" fontId="3" fillId="0" borderId="11" xfId="49" applyNumberFormat="1" applyFont="1" applyBorder="1" applyAlignment="1">
      <alignment vertical="center"/>
    </xf>
    <xf numFmtId="176" fontId="3" fillId="0" borderId="15" xfId="49" applyNumberFormat="1" applyFont="1" applyBorder="1" applyAlignment="1">
      <alignment vertical="center"/>
    </xf>
    <xf numFmtId="176" fontId="3" fillId="0" borderId="16" xfId="49" applyNumberFormat="1" applyFont="1" applyBorder="1" applyAlignment="1">
      <alignment vertical="center"/>
    </xf>
    <xf numFmtId="176" fontId="3" fillId="0" borderId="17" xfId="49" applyNumberFormat="1" applyFont="1" applyBorder="1" applyAlignment="1">
      <alignment vertical="center"/>
    </xf>
    <xf numFmtId="176" fontId="3" fillId="0" borderId="18" xfId="49" applyNumberFormat="1" applyFont="1" applyBorder="1" applyAlignment="1">
      <alignment vertical="center"/>
    </xf>
    <xf numFmtId="176" fontId="3" fillId="0" borderId="0" xfId="49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176" fontId="3" fillId="0" borderId="0" xfId="49" applyNumberFormat="1" applyFont="1" applyBorder="1" applyAlignment="1">
      <alignment vertical="center"/>
    </xf>
    <xf numFmtId="176" fontId="3" fillId="0" borderId="10" xfId="49" applyNumberFormat="1" applyFont="1" applyBorder="1" applyAlignment="1">
      <alignment vertical="center"/>
    </xf>
    <xf numFmtId="176" fontId="3" fillId="0" borderId="19" xfId="49" applyNumberFormat="1" applyFont="1" applyBorder="1" applyAlignment="1">
      <alignment vertical="center"/>
    </xf>
    <xf numFmtId="38" fontId="0" fillId="0" borderId="0" xfId="49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21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38" fontId="3" fillId="0" borderId="2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2.25390625" style="0" customWidth="1"/>
    <col min="2" max="3" width="11.50390625" style="1" customWidth="1"/>
    <col min="4" max="4" width="22.25390625" style="0" customWidth="1"/>
    <col min="5" max="6" width="11.50390625" style="1" customWidth="1"/>
  </cols>
  <sheetData>
    <row r="1" spans="1:6" ht="14.25">
      <c r="A1" s="37" t="s">
        <v>254</v>
      </c>
      <c r="B1" s="37"/>
      <c r="C1" s="37"/>
      <c r="D1" s="37"/>
      <c r="E1" s="37"/>
      <c r="F1" s="37"/>
    </row>
    <row r="3" spans="1:6" s="4" customFormat="1" ht="12">
      <c r="A3" s="38" t="s">
        <v>255</v>
      </c>
      <c r="B3" s="38"/>
      <c r="C3" s="38"/>
      <c r="D3" s="38"/>
      <c r="E3" s="38"/>
      <c r="F3" s="38"/>
    </row>
    <row r="4" spans="2:6" s="4" customFormat="1" ht="12">
      <c r="B4" s="5"/>
      <c r="C4" s="5"/>
      <c r="E4" s="5"/>
      <c r="F4" s="5"/>
    </row>
    <row r="5" spans="1:6" s="4" customFormat="1" ht="12">
      <c r="A5" s="39" t="s">
        <v>64</v>
      </c>
      <c r="B5" s="39"/>
      <c r="C5" s="39"/>
      <c r="D5" s="39"/>
      <c r="E5" s="39"/>
      <c r="F5" s="39"/>
    </row>
    <row r="6" spans="1:6" s="4" customFormat="1" ht="18.75" customHeight="1">
      <c r="A6" s="6" t="s">
        <v>10</v>
      </c>
      <c r="B6" s="40" t="s">
        <v>11</v>
      </c>
      <c r="C6" s="41"/>
      <c r="D6" s="6" t="s">
        <v>10</v>
      </c>
      <c r="E6" s="40" t="s">
        <v>11</v>
      </c>
      <c r="F6" s="41"/>
    </row>
    <row r="7" spans="1:6" s="4" customFormat="1" ht="18.75" customHeight="1">
      <c r="A7" s="7" t="s">
        <v>0</v>
      </c>
      <c r="B7" s="13"/>
      <c r="C7" s="14"/>
      <c r="D7" s="7" t="s">
        <v>5</v>
      </c>
      <c r="E7" s="13"/>
      <c r="F7" s="16"/>
    </row>
    <row r="8" spans="1:6" s="4" customFormat="1" ht="18.75" customHeight="1">
      <c r="A8" s="7" t="s">
        <v>1</v>
      </c>
      <c r="B8" s="15"/>
      <c r="C8" s="16"/>
      <c r="D8" s="7" t="s">
        <v>17</v>
      </c>
      <c r="E8" s="15"/>
      <c r="F8" s="16"/>
    </row>
    <row r="9" spans="1:6" s="4" customFormat="1" ht="18.75" customHeight="1">
      <c r="A9" s="7" t="s">
        <v>16</v>
      </c>
      <c r="B9" s="15">
        <v>3223274</v>
      </c>
      <c r="C9" s="16"/>
      <c r="D9" s="7" t="s">
        <v>70</v>
      </c>
      <c r="E9" s="15">
        <v>228159</v>
      </c>
      <c r="F9" s="16"/>
    </row>
    <row r="10" spans="1:6" s="4" customFormat="1" ht="18.75" customHeight="1">
      <c r="A10" s="7" t="s">
        <v>2</v>
      </c>
      <c r="B10" s="15">
        <v>5032316</v>
      </c>
      <c r="C10" s="16"/>
      <c r="D10" s="7" t="s">
        <v>201</v>
      </c>
      <c r="E10" s="15">
        <v>400000</v>
      </c>
      <c r="F10" s="16"/>
    </row>
    <row r="11" spans="1:6" s="4" customFormat="1" ht="18.75" customHeight="1">
      <c r="A11" s="7" t="s">
        <v>25</v>
      </c>
      <c r="B11" s="15">
        <v>2816156</v>
      </c>
      <c r="C11" s="16"/>
      <c r="D11" s="7" t="s">
        <v>34</v>
      </c>
      <c r="E11" s="16">
        <v>3794446</v>
      </c>
      <c r="F11" s="16"/>
    </row>
    <row r="12" spans="1:6" s="4" customFormat="1" ht="18.75" customHeight="1">
      <c r="A12" s="7" t="s">
        <v>68</v>
      </c>
      <c r="B12" s="15">
        <v>8091270</v>
      </c>
      <c r="C12" s="16"/>
      <c r="D12" s="7" t="s">
        <v>181</v>
      </c>
      <c r="E12" s="16">
        <v>117000</v>
      </c>
      <c r="F12" s="16"/>
    </row>
    <row r="13" spans="1:6" s="4" customFormat="1" ht="18.75" customHeight="1">
      <c r="A13" s="7" t="s">
        <v>200</v>
      </c>
      <c r="B13" s="15">
        <v>537314</v>
      </c>
      <c r="C13" s="16"/>
      <c r="D13" s="7" t="s">
        <v>35</v>
      </c>
      <c r="E13" s="16">
        <v>687842</v>
      </c>
      <c r="F13" s="16"/>
    </row>
    <row r="14" spans="1:6" s="4" customFormat="1" ht="18.75" customHeight="1">
      <c r="A14" s="7" t="s">
        <v>89</v>
      </c>
      <c r="B14" s="15">
        <v>236509</v>
      </c>
      <c r="C14" s="16"/>
      <c r="D14" s="7" t="s">
        <v>182</v>
      </c>
      <c r="E14" s="12">
        <v>457684</v>
      </c>
      <c r="F14" s="16"/>
    </row>
    <row r="15" spans="1:6" s="4" customFormat="1" ht="18.75" customHeight="1">
      <c r="A15" s="7" t="s">
        <v>69</v>
      </c>
      <c r="B15" s="15">
        <v>398596</v>
      </c>
      <c r="C15" s="16"/>
      <c r="D15" s="7" t="s">
        <v>18</v>
      </c>
      <c r="E15" s="15"/>
      <c r="F15" s="12">
        <f>SUM(E9:E14)</f>
        <v>5685131</v>
      </c>
    </row>
    <row r="16" spans="1:6" s="4" customFormat="1" ht="18.75" customHeight="1">
      <c r="A16" s="7" t="s">
        <v>179</v>
      </c>
      <c r="B16" s="15">
        <v>672334</v>
      </c>
      <c r="C16" s="16"/>
      <c r="D16" s="7" t="s">
        <v>36</v>
      </c>
      <c r="E16" s="15"/>
      <c r="F16" s="15"/>
    </row>
    <row r="17" spans="1:6" s="4" customFormat="1" ht="18.75" customHeight="1">
      <c r="A17" s="7" t="s">
        <v>142</v>
      </c>
      <c r="B17" s="15">
        <v>397000</v>
      </c>
      <c r="C17" s="16"/>
      <c r="D17" s="7" t="s">
        <v>94</v>
      </c>
      <c r="E17" s="15">
        <v>20304000</v>
      </c>
      <c r="F17" s="15"/>
    </row>
    <row r="18" spans="1:6" s="4" customFormat="1" ht="18.75" customHeight="1">
      <c r="A18" s="7" t="s">
        <v>143</v>
      </c>
      <c r="B18" s="15">
        <v>410548</v>
      </c>
      <c r="C18" s="16"/>
      <c r="D18" s="7" t="s">
        <v>183</v>
      </c>
      <c r="E18" s="15">
        <v>460000</v>
      </c>
      <c r="F18" s="15"/>
    </row>
    <row r="19" spans="1:6" s="4" customFormat="1" ht="18.75" customHeight="1">
      <c r="A19" s="7" t="s">
        <v>26</v>
      </c>
      <c r="B19" s="12">
        <v>43880</v>
      </c>
      <c r="C19" s="16"/>
      <c r="D19" s="7" t="s">
        <v>95</v>
      </c>
      <c r="E19" s="12">
        <v>6093921</v>
      </c>
      <c r="F19" s="15"/>
    </row>
    <row r="20" spans="1:6" s="4" customFormat="1" ht="18.75" customHeight="1">
      <c r="A20" s="7" t="s">
        <v>3</v>
      </c>
      <c r="B20" s="15"/>
      <c r="C20" s="12">
        <f>SUM(B9:B19)</f>
        <v>21859197</v>
      </c>
      <c r="D20" s="4" t="s">
        <v>265</v>
      </c>
      <c r="E20" s="15"/>
      <c r="F20" s="12">
        <f>SUM(E17:E19)</f>
        <v>26857921</v>
      </c>
    </row>
    <row r="21" spans="1:6" s="4" customFormat="1" ht="18.75" customHeight="1">
      <c r="A21" s="7" t="s">
        <v>27</v>
      </c>
      <c r="B21" s="27"/>
      <c r="D21" s="7"/>
      <c r="E21" s="15"/>
      <c r="F21" s="18"/>
    </row>
    <row r="22" spans="1:6" s="4" customFormat="1" ht="18.75" customHeight="1">
      <c r="A22" s="7" t="s">
        <v>28</v>
      </c>
      <c r="B22" s="15">
        <v>20978466</v>
      </c>
      <c r="C22" s="16"/>
      <c r="D22" s="7" t="s">
        <v>266</v>
      </c>
      <c r="E22" s="15"/>
      <c r="F22" s="18">
        <f>F15+F20</f>
        <v>32543052</v>
      </c>
    </row>
    <row r="23" spans="1:6" s="4" customFormat="1" ht="18.75" customHeight="1">
      <c r="A23" s="7" t="s">
        <v>90</v>
      </c>
      <c r="B23" s="15">
        <v>3628597</v>
      </c>
      <c r="C23" s="16"/>
      <c r="D23" s="7"/>
      <c r="E23" s="15"/>
      <c r="F23" s="13"/>
    </row>
    <row r="24" spans="1:6" s="4" customFormat="1" ht="18.75" customHeight="1">
      <c r="A24" s="7" t="s">
        <v>91</v>
      </c>
      <c r="B24" s="15">
        <v>956861</v>
      </c>
      <c r="C24" s="16"/>
      <c r="D24" s="7"/>
      <c r="E24" s="15"/>
      <c r="F24" s="16"/>
    </row>
    <row r="25" spans="1:6" s="4" customFormat="1" ht="18.75" customHeight="1">
      <c r="A25" s="7" t="s">
        <v>92</v>
      </c>
      <c r="B25" s="15">
        <v>2840784</v>
      </c>
      <c r="C25" s="16"/>
      <c r="D25" s="7"/>
      <c r="E25" s="15"/>
      <c r="F25" s="16"/>
    </row>
    <row r="26" spans="1:6" s="4" customFormat="1" ht="18.75" customHeight="1">
      <c r="A26" s="7" t="s">
        <v>29</v>
      </c>
      <c r="B26" s="15">
        <v>2463074</v>
      </c>
      <c r="C26" s="16"/>
      <c r="D26" s="7"/>
      <c r="E26" s="15"/>
      <c r="F26" s="16"/>
    </row>
    <row r="27" spans="1:6" s="4" customFormat="1" ht="18.75" customHeight="1">
      <c r="A27" s="7" t="s">
        <v>93</v>
      </c>
      <c r="B27" s="15">
        <v>980856</v>
      </c>
      <c r="C27" s="16"/>
      <c r="D27" s="7"/>
      <c r="E27" s="15"/>
      <c r="F27" s="16"/>
    </row>
    <row r="28" spans="1:6" s="4" customFormat="1" ht="18.75" customHeight="1">
      <c r="A28" s="7" t="s">
        <v>180</v>
      </c>
      <c r="B28" s="15">
        <v>320663</v>
      </c>
      <c r="C28" s="16"/>
      <c r="D28" s="7"/>
      <c r="E28" s="15"/>
      <c r="F28" s="16"/>
    </row>
    <row r="29" spans="1:6" s="4" customFormat="1" ht="18.75" customHeight="1">
      <c r="A29" s="7" t="s">
        <v>30</v>
      </c>
      <c r="B29" s="15">
        <f>SUM(B22:B28)</f>
        <v>32169301</v>
      </c>
      <c r="C29" s="16"/>
      <c r="D29" s="7"/>
      <c r="E29" s="15"/>
      <c r="F29" s="16"/>
    </row>
    <row r="30" spans="1:6" s="4" customFormat="1" ht="18.75" customHeight="1">
      <c r="A30" s="7" t="s">
        <v>31</v>
      </c>
      <c r="B30" s="15">
        <v>244000</v>
      </c>
      <c r="C30" s="16"/>
      <c r="D30" s="7" t="s">
        <v>8</v>
      </c>
      <c r="E30" s="15"/>
      <c r="F30" s="16"/>
    </row>
    <row r="31" spans="1:6" s="4" customFormat="1" ht="18.75" customHeight="1">
      <c r="A31" s="7" t="s">
        <v>121</v>
      </c>
      <c r="B31" s="15">
        <v>3281330</v>
      </c>
      <c r="C31" s="16"/>
      <c r="D31" s="7" t="s">
        <v>71</v>
      </c>
      <c r="E31" s="15">
        <v>23912683</v>
      </c>
      <c r="F31" s="16"/>
    </row>
    <row r="32" spans="1:6" ht="18.75" customHeight="1">
      <c r="A32" s="7" t="s">
        <v>32</v>
      </c>
      <c r="B32" s="13">
        <f>SUM(B30:B31)</f>
        <v>3525330</v>
      </c>
      <c r="C32" s="15"/>
      <c r="D32" s="7" t="s">
        <v>37</v>
      </c>
      <c r="E32" s="12">
        <v>1098093</v>
      </c>
      <c r="F32" s="16"/>
    </row>
    <row r="33" spans="1:6" ht="18.75" customHeight="1">
      <c r="A33" s="7" t="s">
        <v>33</v>
      </c>
      <c r="B33" s="15"/>
      <c r="C33" s="12">
        <f>B29+B32</f>
        <v>35694631</v>
      </c>
      <c r="D33" s="7" t="s">
        <v>7</v>
      </c>
      <c r="E33" s="15"/>
      <c r="F33" s="18">
        <f>SUM(E31:E32)</f>
        <v>25010776</v>
      </c>
    </row>
    <row r="34" spans="1:6" ht="18.75" customHeight="1">
      <c r="A34" s="8"/>
      <c r="B34" s="12"/>
      <c r="C34" s="13"/>
      <c r="D34" s="7"/>
      <c r="E34" s="15"/>
      <c r="F34" s="18"/>
    </row>
    <row r="35" spans="1:6" ht="18.75" customHeight="1" thickBot="1">
      <c r="A35" s="8" t="s">
        <v>4</v>
      </c>
      <c r="B35" s="12"/>
      <c r="C35" s="25">
        <f>C20+C33</f>
        <v>57553828</v>
      </c>
      <c r="D35" s="30" t="s">
        <v>9</v>
      </c>
      <c r="E35" s="24"/>
      <c r="F35" s="19">
        <f>F22+F33</f>
        <v>57553828</v>
      </c>
    </row>
    <row r="36" ht="18.75" customHeight="1" thickTop="1"/>
    <row r="37" ht="18.75" customHeight="1">
      <c r="E37" s="31"/>
    </row>
    <row r="38" ht="13.5">
      <c r="E38" s="31"/>
    </row>
    <row r="40" ht="13.5">
      <c r="A40" s="11"/>
    </row>
  </sheetData>
  <sheetProtection/>
  <mergeCells count="5">
    <mergeCell ref="A1:F1"/>
    <mergeCell ref="A3:F3"/>
    <mergeCell ref="A5:F5"/>
    <mergeCell ref="B6:C6"/>
    <mergeCell ref="E6:F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39.00390625" style="0" customWidth="1"/>
    <col min="2" max="4" width="15.875" style="26" customWidth="1"/>
  </cols>
  <sheetData>
    <row r="1" spans="1:6" ht="14.25">
      <c r="A1" s="37" t="s">
        <v>256</v>
      </c>
      <c r="B1" s="37"/>
      <c r="C1" s="37"/>
      <c r="D1" s="37"/>
      <c r="E1" s="9"/>
      <c r="F1" s="9"/>
    </row>
    <row r="2" spans="2:4" s="21" customFormat="1" ht="12">
      <c r="B2" s="22"/>
      <c r="C2" s="22"/>
      <c r="D2" s="22"/>
    </row>
    <row r="3" spans="1:6" s="4" customFormat="1" ht="12">
      <c r="A3" s="38" t="s">
        <v>257</v>
      </c>
      <c r="B3" s="38"/>
      <c r="C3" s="38"/>
      <c r="D3" s="38"/>
      <c r="E3" s="10"/>
      <c r="F3" s="10"/>
    </row>
    <row r="4" spans="2:4" s="4" customFormat="1" ht="12">
      <c r="B4" s="5"/>
      <c r="C4" s="5"/>
      <c r="D4" s="5"/>
    </row>
    <row r="5" spans="1:6" s="4" customFormat="1" ht="12">
      <c r="A5" s="42" t="s">
        <v>64</v>
      </c>
      <c r="B5" s="42"/>
      <c r="C5" s="42"/>
      <c r="D5" s="42"/>
      <c r="E5" s="10"/>
      <c r="F5" s="10"/>
    </row>
    <row r="6" spans="1:4" s="4" customFormat="1" ht="16.5" customHeight="1">
      <c r="A6" s="6" t="s">
        <v>13</v>
      </c>
      <c r="B6" s="40" t="s">
        <v>12</v>
      </c>
      <c r="C6" s="40"/>
      <c r="D6" s="41"/>
    </row>
    <row r="7" spans="1:4" s="4" customFormat="1" ht="16.5" customHeight="1">
      <c r="A7" s="7" t="s">
        <v>77</v>
      </c>
      <c r="B7" s="15"/>
      <c r="C7" s="16"/>
      <c r="D7" s="16"/>
    </row>
    <row r="8" spans="1:4" s="4" customFormat="1" ht="16.5" customHeight="1">
      <c r="A8" s="7" t="s">
        <v>72</v>
      </c>
      <c r="B8" s="15"/>
      <c r="C8" s="16"/>
      <c r="D8" s="16"/>
    </row>
    <row r="9" spans="1:4" s="4" customFormat="1" ht="16.5" customHeight="1">
      <c r="A9" s="7" t="s">
        <v>19</v>
      </c>
      <c r="B9" s="12">
        <v>82000</v>
      </c>
      <c r="C9" s="16">
        <f>B9</f>
        <v>82000</v>
      </c>
      <c r="D9" s="16"/>
    </row>
    <row r="10" spans="1:4" s="4" customFormat="1" ht="16.5" customHeight="1">
      <c r="A10" s="7" t="s">
        <v>73</v>
      </c>
      <c r="B10" s="15"/>
      <c r="C10" s="16"/>
      <c r="D10" s="16"/>
    </row>
    <row r="11" spans="1:4" s="4" customFormat="1" ht="16.5" customHeight="1">
      <c r="A11" s="7" t="s">
        <v>85</v>
      </c>
      <c r="B11" s="15">
        <v>2793500</v>
      </c>
      <c r="C11" s="16"/>
      <c r="D11" s="16"/>
    </row>
    <row r="12" spans="1:4" s="4" customFormat="1" ht="16.5" customHeight="1">
      <c r="A12" s="7" t="s">
        <v>259</v>
      </c>
      <c r="B12" s="12">
        <v>2671500</v>
      </c>
      <c r="C12" s="16">
        <f>SUM(B11:B12)</f>
        <v>5465000</v>
      </c>
      <c r="D12" s="16"/>
    </row>
    <row r="13" spans="1:4" s="4" customFormat="1" ht="16.5" customHeight="1">
      <c r="A13" s="7" t="s">
        <v>260</v>
      </c>
      <c r="B13" s="15"/>
      <c r="C13" s="16"/>
      <c r="D13" s="16"/>
    </row>
    <row r="14" spans="1:4" s="4" customFormat="1" ht="16.5" customHeight="1">
      <c r="A14" s="7" t="s">
        <v>264</v>
      </c>
      <c r="B14" s="12">
        <v>630000</v>
      </c>
      <c r="C14" s="16">
        <f>B14</f>
        <v>630000</v>
      </c>
      <c r="D14" s="16"/>
    </row>
    <row r="15" spans="1:4" s="4" customFormat="1" ht="16.5" customHeight="1">
      <c r="A15" s="7" t="s">
        <v>261</v>
      </c>
      <c r="B15" s="15"/>
      <c r="C15" s="16"/>
      <c r="D15" s="16"/>
    </row>
    <row r="16" spans="1:4" s="4" customFormat="1" ht="16.5" customHeight="1">
      <c r="A16" s="7" t="s">
        <v>38</v>
      </c>
      <c r="B16" s="15"/>
      <c r="C16" s="16"/>
      <c r="D16" s="16"/>
    </row>
    <row r="17" spans="1:4" s="4" customFormat="1" ht="16.5" customHeight="1">
      <c r="A17" s="7" t="s">
        <v>39</v>
      </c>
      <c r="B17" s="15">
        <v>13655083</v>
      </c>
      <c r="C17" s="16"/>
      <c r="D17" s="16"/>
    </row>
    <row r="18" spans="1:4" s="4" customFormat="1" ht="16.5" customHeight="1">
      <c r="A18" s="7" t="s">
        <v>83</v>
      </c>
      <c r="B18" s="15">
        <f>6113941+431491</f>
        <v>6545432</v>
      </c>
      <c r="C18" s="16"/>
      <c r="D18" s="16"/>
    </row>
    <row r="19" spans="1:4" s="4" customFormat="1" ht="16.5" customHeight="1">
      <c r="A19" s="7" t="s">
        <v>84</v>
      </c>
      <c r="B19" s="15">
        <v>440700</v>
      </c>
      <c r="C19" s="16"/>
      <c r="D19" s="16"/>
    </row>
    <row r="20" spans="1:4" s="4" customFormat="1" ht="16.5" customHeight="1">
      <c r="A20" s="7" t="s">
        <v>184</v>
      </c>
      <c r="B20" s="12">
        <v>1866053</v>
      </c>
      <c r="C20" s="16">
        <f>SUM(B17:B20)</f>
        <v>22507268</v>
      </c>
      <c r="D20" s="16"/>
    </row>
    <row r="21" spans="1:4" s="4" customFormat="1" ht="16.5" customHeight="1">
      <c r="A21" s="7" t="s">
        <v>262</v>
      </c>
      <c r="B21" s="15"/>
      <c r="C21" s="16"/>
      <c r="D21" s="16"/>
    </row>
    <row r="22" spans="1:4" s="4" customFormat="1" ht="16.5" customHeight="1">
      <c r="A22" s="7" t="s">
        <v>74</v>
      </c>
      <c r="B22" s="12">
        <v>43901120</v>
      </c>
      <c r="C22" s="16">
        <f>B22</f>
        <v>43901120</v>
      </c>
      <c r="D22" s="16"/>
    </row>
    <row r="23" spans="1:4" s="4" customFormat="1" ht="16.5" customHeight="1">
      <c r="A23" s="7" t="s">
        <v>263</v>
      </c>
      <c r="B23" s="15"/>
      <c r="C23" s="16"/>
      <c r="D23" s="16"/>
    </row>
    <row r="24" spans="1:4" s="4" customFormat="1" ht="16.5" customHeight="1">
      <c r="A24" s="7" t="s">
        <v>20</v>
      </c>
      <c r="B24" s="15">
        <v>73</v>
      </c>
      <c r="C24" s="15"/>
      <c r="D24" s="16"/>
    </row>
    <row r="25" spans="1:4" s="4" customFormat="1" ht="16.5" customHeight="1">
      <c r="A25" s="7" t="s">
        <v>40</v>
      </c>
      <c r="B25" s="12">
        <v>1675874</v>
      </c>
      <c r="C25" s="12">
        <f>SUM(B24:B25)</f>
        <v>1675947</v>
      </c>
      <c r="D25" s="16"/>
    </row>
    <row r="26" spans="1:4" s="4" customFormat="1" ht="16.5" customHeight="1">
      <c r="A26" s="7" t="s">
        <v>129</v>
      </c>
      <c r="B26" s="15"/>
      <c r="C26" s="16"/>
      <c r="D26" s="12">
        <f>C9+C12+C14+C20+C22+C25</f>
        <v>74261335</v>
      </c>
    </row>
    <row r="27" spans="1:4" s="4" customFormat="1" ht="16.5" customHeight="1">
      <c r="A27" s="7" t="s">
        <v>78</v>
      </c>
      <c r="B27" s="15"/>
      <c r="C27" s="16"/>
      <c r="D27" s="16"/>
    </row>
    <row r="28" spans="1:4" s="4" customFormat="1" ht="16.5" customHeight="1">
      <c r="A28" s="7" t="s">
        <v>21</v>
      </c>
      <c r="B28" s="15"/>
      <c r="C28" s="16"/>
      <c r="D28" s="16"/>
    </row>
    <row r="29" spans="1:4" s="4" customFormat="1" ht="16.5" customHeight="1">
      <c r="A29" s="7" t="s">
        <v>38</v>
      </c>
      <c r="B29" s="15"/>
      <c r="C29" s="16"/>
      <c r="D29" s="16"/>
    </row>
    <row r="30" spans="1:4" s="4" customFormat="1" ht="16.5" customHeight="1">
      <c r="A30" s="7" t="s">
        <v>87</v>
      </c>
      <c r="B30" s="15"/>
      <c r="C30" s="16"/>
      <c r="D30" s="16"/>
    </row>
    <row r="31" spans="1:4" s="4" customFormat="1" ht="16.5" customHeight="1">
      <c r="A31" s="7" t="s">
        <v>42</v>
      </c>
      <c r="B31" s="15">
        <v>5258202</v>
      </c>
      <c r="C31" s="16"/>
      <c r="D31" s="16"/>
    </row>
    <row r="32" spans="1:4" s="4" customFormat="1" ht="16.5" customHeight="1">
      <c r="A32" s="7" t="s">
        <v>211</v>
      </c>
      <c r="B32" s="15">
        <v>155000</v>
      </c>
      <c r="C32" s="16"/>
      <c r="D32" s="16"/>
    </row>
    <row r="33" spans="1:4" s="4" customFormat="1" ht="16.5" customHeight="1">
      <c r="A33" s="7" t="s">
        <v>271</v>
      </c>
      <c r="B33" s="15">
        <v>15522</v>
      </c>
      <c r="C33" s="16"/>
      <c r="D33" s="16"/>
    </row>
    <row r="34" spans="1:4" s="4" customFormat="1" ht="16.5" customHeight="1">
      <c r="A34" s="7" t="s">
        <v>43</v>
      </c>
      <c r="B34" s="15">
        <v>3172344</v>
      </c>
      <c r="C34" s="16"/>
      <c r="D34" s="16"/>
    </row>
    <row r="35" spans="1:4" s="4" customFormat="1" ht="16.5" customHeight="1">
      <c r="A35" s="7" t="s">
        <v>44</v>
      </c>
      <c r="B35" s="15">
        <v>115456</v>
      </c>
      <c r="C35" s="16"/>
      <c r="D35" s="16"/>
    </row>
    <row r="36" spans="1:4" s="4" customFormat="1" ht="16.5" customHeight="1">
      <c r="A36" s="7" t="s">
        <v>75</v>
      </c>
      <c r="B36" s="15">
        <v>55935</v>
      </c>
      <c r="C36" s="16"/>
      <c r="D36" s="16"/>
    </row>
    <row r="37" spans="1:4" s="4" customFormat="1" ht="16.5" customHeight="1">
      <c r="A37" s="7" t="s">
        <v>202</v>
      </c>
      <c r="B37" s="15">
        <v>18640</v>
      </c>
      <c r="C37" s="16"/>
      <c r="D37" s="16"/>
    </row>
    <row r="38" spans="1:4" s="4" customFormat="1" ht="16.5" customHeight="1">
      <c r="A38" s="7" t="s">
        <v>96</v>
      </c>
      <c r="B38" s="15">
        <v>2432</v>
      </c>
      <c r="C38" s="16"/>
      <c r="D38" s="16"/>
    </row>
    <row r="39" spans="1:4" s="4" customFormat="1" ht="16.5" customHeight="1">
      <c r="A39" s="7" t="s">
        <v>45</v>
      </c>
      <c r="B39" s="15">
        <v>562483</v>
      </c>
      <c r="C39" s="16"/>
      <c r="D39" s="16"/>
    </row>
    <row r="40" spans="1:4" s="4" customFormat="1" ht="16.5" customHeight="1">
      <c r="A40" s="7" t="s">
        <v>46</v>
      </c>
      <c r="B40" s="15">
        <v>731106</v>
      </c>
      <c r="C40" s="16"/>
      <c r="D40" s="16"/>
    </row>
    <row r="41" spans="1:4" s="4" customFormat="1" ht="16.5" customHeight="1">
      <c r="A41" s="7" t="s">
        <v>272</v>
      </c>
      <c r="B41" s="15">
        <v>2206</v>
      </c>
      <c r="C41" s="16"/>
      <c r="D41" s="16"/>
    </row>
    <row r="42" spans="1:4" s="4" customFormat="1" ht="16.5" customHeight="1">
      <c r="A42" s="7" t="s">
        <v>203</v>
      </c>
      <c r="B42" s="15">
        <v>428287</v>
      </c>
      <c r="C42" s="16"/>
      <c r="D42" s="16"/>
    </row>
    <row r="43" spans="1:4" s="4" customFormat="1" ht="16.5" customHeight="1">
      <c r="A43" s="7" t="s">
        <v>204</v>
      </c>
      <c r="B43" s="15">
        <v>149550</v>
      </c>
      <c r="C43" s="16"/>
      <c r="D43" s="16"/>
    </row>
    <row r="44" spans="1:4" s="4" customFormat="1" ht="16.5" customHeight="1">
      <c r="A44" s="7" t="s">
        <v>47</v>
      </c>
      <c r="B44" s="15">
        <v>1594249</v>
      </c>
      <c r="C44" s="16"/>
      <c r="D44" s="16"/>
    </row>
    <row r="45" spans="1:4" s="4" customFormat="1" ht="16.5" customHeight="1">
      <c r="A45" s="7" t="s">
        <v>205</v>
      </c>
      <c r="B45" s="15">
        <v>27000</v>
      </c>
      <c r="C45" s="16"/>
      <c r="D45" s="16"/>
    </row>
    <row r="46" spans="1:4" s="4" customFormat="1" ht="16.5" customHeight="1">
      <c r="A46" s="7" t="s">
        <v>97</v>
      </c>
      <c r="B46" s="15">
        <v>2572399</v>
      </c>
      <c r="C46" s="16"/>
      <c r="D46" s="16"/>
    </row>
    <row r="47" spans="1:4" s="4" customFormat="1" ht="16.5" customHeight="1">
      <c r="A47" s="7" t="s">
        <v>206</v>
      </c>
      <c r="B47" s="15">
        <v>222000</v>
      </c>
      <c r="C47" s="16"/>
      <c r="D47" s="16"/>
    </row>
    <row r="48" spans="1:4" s="4" customFormat="1" ht="16.5" customHeight="1">
      <c r="A48" s="7" t="s">
        <v>273</v>
      </c>
      <c r="B48" s="15">
        <v>6600</v>
      </c>
      <c r="C48" s="16"/>
      <c r="D48" s="16"/>
    </row>
    <row r="49" spans="1:4" s="4" customFormat="1" ht="16.5" customHeight="1">
      <c r="A49" s="7" t="s">
        <v>185</v>
      </c>
      <c r="B49" s="15">
        <v>147350</v>
      </c>
      <c r="C49" s="16"/>
      <c r="D49" s="16"/>
    </row>
    <row r="50" spans="1:4" s="4" customFormat="1" ht="16.5" customHeight="1">
      <c r="A50" s="7" t="s">
        <v>207</v>
      </c>
      <c r="B50" s="15">
        <v>479925</v>
      </c>
      <c r="C50" s="16"/>
      <c r="D50" s="16"/>
    </row>
    <row r="51" spans="1:4" s="4" customFormat="1" ht="16.5" customHeight="1">
      <c r="A51" s="7" t="s">
        <v>86</v>
      </c>
      <c r="B51" s="15">
        <v>5332254</v>
      </c>
      <c r="C51" s="16"/>
      <c r="D51" s="16"/>
    </row>
    <row r="52" spans="1:4" s="4" customFormat="1" ht="16.5" customHeight="1">
      <c r="A52" s="7" t="s">
        <v>48</v>
      </c>
      <c r="B52" s="12">
        <v>200280</v>
      </c>
      <c r="C52" s="16">
        <f>SUM(B31:B52)</f>
        <v>21249220</v>
      </c>
      <c r="D52" s="16"/>
    </row>
    <row r="53" spans="1:4" s="4" customFormat="1" ht="16.5" customHeight="1">
      <c r="A53" s="7" t="s">
        <v>22</v>
      </c>
      <c r="B53" s="15"/>
      <c r="C53" s="16"/>
      <c r="D53" s="16"/>
    </row>
    <row r="54" spans="1:4" s="4" customFormat="1" ht="16.5" customHeight="1">
      <c r="A54" s="7" t="s">
        <v>49</v>
      </c>
      <c r="B54" s="15">
        <v>7350000</v>
      </c>
      <c r="C54" s="16"/>
      <c r="D54" s="16"/>
    </row>
    <row r="55" spans="1:4" s="4" customFormat="1" ht="16.5" customHeight="1">
      <c r="A55" s="7" t="s">
        <v>128</v>
      </c>
      <c r="B55" s="15">
        <v>17523944</v>
      </c>
      <c r="C55" s="16"/>
      <c r="D55" s="16"/>
    </row>
    <row r="56" spans="1:4" s="4" customFormat="1" ht="16.5" customHeight="1">
      <c r="A56" s="7" t="s">
        <v>274</v>
      </c>
      <c r="B56" s="15">
        <v>1337156</v>
      </c>
      <c r="C56" s="16"/>
      <c r="D56" s="16"/>
    </row>
    <row r="57" spans="1:4" s="4" customFormat="1" ht="16.5" customHeight="1">
      <c r="A57" s="7" t="s">
        <v>275</v>
      </c>
      <c r="B57" s="15">
        <v>1413000</v>
      </c>
      <c r="C57" s="16"/>
      <c r="D57" s="16"/>
    </row>
    <row r="58" spans="1:4" s="4" customFormat="1" ht="16.5" customHeight="1">
      <c r="A58" s="7" t="s">
        <v>50</v>
      </c>
      <c r="B58" s="15">
        <v>3288938</v>
      </c>
      <c r="C58" s="16"/>
      <c r="D58" s="16"/>
    </row>
    <row r="59" spans="1:4" s="4" customFormat="1" ht="16.5" customHeight="1">
      <c r="A59" s="7" t="s">
        <v>51</v>
      </c>
      <c r="B59" s="15">
        <v>319680</v>
      </c>
      <c r="C59" s="16"/>
      <c r="D59" s="16"/>
    </row>
    <row r="60" spans="1:4" s="4" customFormat="1" ht="16.5" customHeight="1">
      <c r="A60" s="7" t="s">
        <v>98</v>
      </c>
      <c r="B60" s="15">
        <v>187654</v>
      </c>
      <c r="C60" s="16"/>
      <c r="D60" s="16"/>
    </row>
    <row r="61" spans="1:4" s="4" customFormat="1" ht="16.5" customHeight="1">
      <c r="A61" s="7" t="s">
        <v>52</v>
      </c>
      <c r="B61" s="15">
        <v>71568</v>
      </c>
      <c r="C61" s="16"/>
      <c r="D61" s="16"/>
    </row>
    <row r="62" spans="1:4" s="4" customFormat="1" ht="16.5" customHeight="1">
      <c r="A62" s="7" t="s">
        <v>53</v>
      </c>
      <c r="B62" s="15">
        <v>315351</v>
      </c>
      <c r="C62" s="16"/>
      <c r="D62" s="16"/>
    </row>
    <row r="63" spans="1:4" s="4" customFormat="1" ht="16.5" customHeight="1">
      <c r="A63" s="7" t="s">
        <v>99</v>
      </c>
      <c r="B63" s="15">
        <v>809966</v>
      </c>
      <c r="C63" s="16"/>
      <c r="D63" s="16"/>
    </row>
    <row r="64" spans="1:4" s="4" customFormat="1" ht="16.5" customHeight="1">
      <c r="A64" s="7" t="s">
        <v>208</v>
      </c>
      <c r="B64" s="15">
        <v>646247</v>
      </c>
      <c r="C64" s="16"/>
      <c r="D64" s="16"/>
    </row>
    <row r="65" spans="1:4" s="4" customFormat="1" ht="16.5" customHeight="1">
      <c r="A65" s="7" t="s">
        <v>41</v>
      </c>
      <c r="B65" s="15">
        <v>132407</v>
      </c>
      <c r="C65" s="16"/>
      <c r="D65" s="16"/>
    </row>
    <row r="66" spans="1:4" s="4" customFormat="1" ht="16.5" customHeight="1">
      <c r="A66" s="7" t="s">
        <v>54</v>
      </c>
      <c r="B66" s="15">
        <v>726808</v>
      </c>
      <c r="C66" s="16"/>
      <c r="D66" s="16"/>
    </row>
    <row r="67" spans="1:4" s="4" customFormat="1" ht="16.5" customHeight="1">
      <c r="A67" s="7" t="s">
        <v>209</v>
      </c>
      <c r="B67" s="15">
        <v>517000</v>
      </c>
      <c r="C67" s="16"/>
      <c r="D67" s="16"/>
    </row>
    <row r="68" spans="1:4" s="4" customFormat="1" ht="16.5" customHeight="1">
      <c r="A68" s="7" t="s">
        <v>55</v>
      </c>
      <c r="B68" s="15">
        <v>306452</v>
      </c>
      <c r="C68" s="16"/>
      <c r="D68" s="16"/>
    </row>
    <row r="69" spans="1:4" s="4" customFormat="1" ht="16.5" customHeight="1">
      <c r="A69" s="7" t="s">
        <v>76</v>
      </c>
      <c r="B69" s="15">
        <v>59760</v>
      </c>
      <c r="C69" s="16"/>
      <c r="D69" s="16"/>
    </row>
    <row r="70" spans="1:4" s="4" customFormat="1" ht="16.5" customHeight="1">
      <c r="A70" s="7" t="s">
        <v>56</v>
      </c>
      <c r="B70" s="15">
        <v>69720</v>
      </c>
      <c r="C70" s="16"/>
      <c r="D70" s="16"/>
    </row>
    <row r="71" spans="1:4" s="4" customFormat="1" ht="16.5" customHeight="1">
      <c r="A71" s="7" t="s">
        <v>57</v>
      </c>
      <c r="B71" s="15">
        <v>1612454</v>
      </c>
      <c r="C71" s="16"/>
      <c r="D71" s="16"/>
    </row>
    <row r="72" spans="1:4" s="4" customFormat="1" ht="16.5" customHeight="1">
      <c r="A72" s="7" t="s">
        <v>210</v>
      </c>
      <c r="B72" s="15">
        <v>672000</v>
      </c>
      <c r="C72" s="16"/>
      <c r="D72" s="16"/>
    </row>
    <row r="73" spans="1:4" s="4" customFormat="1" ht="16.5" customHeight="1">
      <c r="A73" s="7" t="s">
        <v>58</v>
      </c>
      <c r="B73" s="15">
        <v>3840000</v>
      </c>
      <c r="C73" s="16"/>
      <c r="D73" s="16"/>
    </row>
    <row r="74" spans="1:4" s="4" customFormat="1" ht="16.5" customHeight="1">
      <c r="A74" s="7" t="s">
        <v>100</v>
      </c>
      <c r="B74" s="15">
        <v>830458</v>
      </c>
      <c r="C74" s="16"/>
      <c r="D74" s="16"/>
    </row>
    <row r="75" spans="1:4" s="4" customFormat="1" ht="16.5" customHeight="1">
      <c r="A75" s="7" t="s">
        <v>59</v>
      </c>
      <c r="B75" s="15">
        <v>1292939</v>
      </c>
      <c r="C75" s="16"/>
      <c r="D75" s="16"/>
    </row>
    <row r="76" spans="1:4" s="4" customFormat="1" ht="16.5" customHeight="1">
      <c r="A76" s="7" t="s">
        <v>23</v>
      </c>
      <c r="B76" s="15">
        <v>754908</v>
      </c>
      <c r="C76" s="16"/>
      <c r="D76" s="16"/>
    </row>
    <row r="77" spans="1:4" s="4" customFormat="1" ht="16.5" customHeight="1">
      <c r="A77" s="7" t="s">
        <v>60</v>
      </c>
      <c r="B77" s="15">
        <v>2979439</v>
      </c>
      <c r="C77" s="16"/>
      <c r="D77" s="16"/>
    </row>
    <row r="78" spans="1:4" s="4" customFormat="1" ht="16.5" customHeight="1">
      <c r="A78" s="7" t="s">
        <v>186</v>
      </c>
      <c r="B78" s="15">
        <v>621802</v>
      </c>
      <c r="C78" s="16"/>
      <c r="D78" s="16"/>
    </row>
    <row r="79" spans="1:4" s="4" customFormat="1" ht="16.5" customHeight="1">
      <c r="A79" s="7" t="s">
        <v>144</v>
      </c>
      <c r="B79" s="15">
        <v>149443</v>
      </c>
      <c r="C79" s="16"/>
      <c r="D79" s="16"/>
    </row>
    <row r="80" spans="1:4" s="4" customFormat="1" ht="16.5" customHeight="1">
      <c r="A80" s="7" t="s">
        <v>24</v>
      </c>
      <c r="B80" s="12">
        <v>1413429</v>
      </c>
      <c r="C80" s="15">
        <f>SUM(B54:B80)</f>
        <v>49242523</v>
      </c>
      <c r="D80" s="16"/>
    </row>
    <row r="81" spans="1:4" s="4" customFormat="1" ht="16.5" customHeight="1">
      <c r="A81" s="7" t="s">
        <v>130</v>
      </c>
      <c r="B81" s="15"/>
      <c r="C81" s="16"/>
      <c r="D81" s="12">
        <f>C52+C80</f>
        <v>70491743</v>
      </c>
    </row>
    <row r="82" spans="1:4" s="4" customFormat="1" ht="16.5" customHeight="1">
      <c r="A82" s="7" t="s">
        <v>131</v>
      </c>
      <c r="B82" s="15"/>
      <c r="C82" s="16"/>
      <c r="D82" s="13">
        <f>D26-D81</f>
        <v>3769592</v>
      </c>
    </row>
    <row r="83" spans="1:4" s="4" customFormat="1" ht="16.5" customHeight="1">
      <c r="A83" s="7" t="s">
        <v>268</v>
      </c>
      <c r="B83" s="15"/>
      <c r="C83" s="16"/>
      <c r="D83" s="15"/>
    </row>
    <row r="84" spans="1:4" s="4" customFormat="1" ht="16.5" customHeight="1">
      <c r="A84" s="7" t="s">
        <v>270</v>
      </c>
      <c r="B84" s="15"/>
      <c r="C84" s="16"/>
      <c r="D84" s="15"/>
    </row>
    <row r="85" spans="1:4" s="4" customFormat="1" ht="16.5" customHeight="1">
      <c r="A85" s="7" t="s">
        <v>267</v>
      </c>
      <c r="B85" s="12">
        <v>2671499</v>
      </c>
      <c r="C85" s="16">
        <f>B85</f>
        <v>2671499</v>
      </c>
      <c r="D85" s="15"/>
    </row>
    <row r="86" spans="1:4" s="4" customFormat="1" ht="16.5" customHeight="1">
      <c r="A86" s="7" t="s">
        <v>269</v>
      </c>
      <c r="B86" s="15"/>
      <c r="C86" s="16"/>
      <c r="D86" s="12">
        <f>C85</f>
        <v>2671499</v>
      </c>
    </row>
    <row r="87" spans="1:4" s="4" customFormat="1" ht="16.5" customHeight="1">
      <c r="A87" s="7" t="s">
        <v>132</v>
      </c>
      <c r="B87" s="15"/>
      <c r="C87" s="16"/>
      <c r="D87" s="24">
        <f>D82-D86</f>
        <v>1098093</v>
      </c>
    </row>
    <row r="88" spans="1:4" s="4" customFormat="1" ht="16.5" customHeight="1">
      <c r="A88" s="7" t="s">
        <v>133</v>
      </c>
      <c r="B88" s="15"/>
      <c r="C88" s="16"/>
      <c r="D88" s="24">
        <f>D87</f>
        <v>1098093</v>
      </c>
    </row>
    <row r="89" spans="1:4" s="4" customFormat="1" ht="16.5" customHeight="1">
      <c r="A89" s="7" t="s">
        <v>134</v>
      </c>
      <c r="B89" s="15"/>
      <c r="C89" s="16"/>
      <c r="D89" s="24">
        <v>23912683</v>
      </c>
    </row>
    <row r="90" spans="1:4" s="4" customFormat="1" ht="16.5" customHeight="1" thickBot="1">
      <c r="A90" s="8" t="s">
        <v>135</v>
      </c>
      <c r="B90" s="12"/>
      <c r="C90" s="18"/>
      <c r="D90" s="25">
        <f>D87+D89</f>
        <v>25010776</v>
      </c>
    </row>
    <row r="91" spans="2:4" s="4" customFormat="1" ht="12.75" thickTop="1">
      <c r="B91" s="20"/>
      <c r="C91" s="23"/>
      <c r="D91" s="23"/>
    </row>
    <row r="92" spans="2:4" s="4" customFormat="1" ht="12">
      <c r="B92" s="20"/>
      <c r="C92" s="23"/>
      <c r="D92" s="20"/>
    </row>
    <row r="93" spans="2:4" s="4" customFormat="1" ht="12">
      <c r="B93" s="20"/>
      <c r="C93" s="20"/>
      <c r="D93" s="20"/>
    </row>
    <row r="94" spans="2:4" s="4" customFormat="1" ht="12">
      <c r="B94" s="20"/>
      <c r="C94" s="20"/>
      <c r="D94" s="20"/>
    </row>
    <row r="95" spans="2:4" s="4" customFormat="1" ht="12">
      <c r="B95" s="20"/>
      <c r="C95" s="20"/>
      <c r="D95" s="20"/>
    </row>
    <row r="96" spans="2:4" s="4" customFormat="1" ht="12">
      <c r="B96" s="20"/>
      <c r="C96" s="20"/>
      <c r="D96" s="20"/>
    </row>
    <row r="97" spans="2:4" s="4" customFormat="1" ht="12">
      <c r="B97" s="20"/>
      <c r="C97" s="20"/>
      <c r="D97" s="20"/>
    </row>
    <row r="98" spans="2:4" s="4" customFormat="1" ht="12">
      <c r="B98" s="5"/>
      <c r="C98" s="5"/>
      <c r="D98" s="5"/>
    </row>
    <row r="99" spans="2:4" s="4" customFormat="1" ht="12">
      <c r="B99" s="5"/>
      <c r="C99" s="5"/>
      <c r="D99" s="5"/>
    </row>
    <row r="100" spans="2:4" s="4" customFormat="1" ht="12">
      <c r="B100" s="5"/>
      <c r="C100" s="5"/>
      <c r="D100" s="5"/>
    </row>
    <row r="101" spans="2:4" s="4" customFormat="1" ht="12">
      <c r="B101" s="5"/>
      <c r="C101" s="5"/>
      <c r="D101" s="5"/>
    </row>
    <row r="102" spans="2:4" s="4" customFormat="1" ht="12">
      <c r="B102" s="5"/>
      <c r="C102" s="5"/>
      <c r="D102" s="5"/>
    </row>
    <row r="103" spans="2:4" s="4" customFormat="1" ht="12">
      <c r="B103" s="5"/>
      <c r="C103" s="5"/>
      <c r="D103" s="5"/>
    </row>
    <row r="104" spans="2:4" s="4" customFormat="1" ht="12">
      <c r="B104" s="5"/>
      <c r="C104" s="5"/>
      <c r="D104" s="5"/>
    </row>
    <row r="105" spans="1:4" s="2" customFormat="1" ht="13.5">
      <c r="A105" s="4"/>
      <c r="B105" s="5"/>
      <c r="C105" s="5"/>
      <c r="D105" s="5"/>
    </row>
    <row r="106" spans="1:4" s="2" customFormat="1" ht="13.5">
      <c r="A106" s="4"/>
      <c r="B106" s="5"/>
      <c r="C106" s="5"/>
      <c r="D106" s="5"/>
    </row>
    <row r="107" spans="2:4" s="2" customFormat="1" ht="13.5">
      <c r="B107" s="3"/>
      <c r="C107" s="3"/>
      <c r="D107" s="3"/>
    </row>
    <row r="108" spans="2:4" s="2" customFormat="1" ht="13.5">
      <c r="B108" s="3"/>
      <c r="C108" s="3"/>
      <c r="D108" s="3"/>
    </row>
    <row r="109" spans="2:4" s="2" customFormat="1" ht="13.5">
      <c r="B109" s="3"/>
      <c r="C109" s="3"/>
      <c r="D109" s="3"/>
    </row>
    <row r="110" spans="1:4" ht="13.5">
      <c r="A110" s="2"/>
      <c r="B110" s="3"/>
      <c r="C110" s="3"/>
      <c r="D110" s="3"/>
    </row>
    <row r="111" spans="1:4" ht="13.5">
      <c r="A111" s="2"/>
      <c r="B111" s="3"/>
      <c r="C111" s="3"/>
      <c r="D111" s="3"/>
    </row>
  </sheetData>
  <sheetProtection/>
  <mergeCells count="4">
    <mergeCell ref="A5:D5"/>
    <mergeCell ref="B6:D6"/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49.00390625" style="0" customWidth="1"/>
    <col min="2" max="4" width="12.875" style="1" customWidth="1"/>
  </cols>
  <sheetData>
    <row r="1" spans="1:6" ht="14.25">
      <c r="A1" s="37" t="s">
        <v>258</v>
      </c>
      <c r="B1" s="37"/>
      <c r="C1" s="37"/>
      <c r="D1" s="37"/>
      <c r="E1" s="9"/>
      <c r="F1" s="9"/>
    </row>
    <row r="2" spans="2:4" s="21" customFormat="1" ht="12">
      <c r="B2" s="22"/>
      <c r="C2" s="22"/>
      <c r="D2" s="22"/>
    </row>
    <row r="3" spans="1:6" s="4" customFormat="1" ht="12">
      <c r="A3" s="38" t="s">
        <v>255</v>
      </c>
      <c r="B3" s="38"/>
      <c r="C3" s="38"/>
      <c r="D3" s="38"/>
      <c r="E3" s="10"/>
      <c r="F3" s="10"/>
    </row>
    <row r="4" spans="2:4" s="4" customFormat="1" ht="12">
      <c r="B4" s="5"/>
      <c r="C4" s="5"/>
      <c r="D4" s="5"/>
    </row>
    <row r="5" spans="1:6" s="4" customFormat="1" ht="12">
      <c r="A5" s="42" t="s">
        <v>64</v>
      </c>
      <c r="B5" s="42"/>
      <c r="C5" s="42"/>
      <c r="D5" s="42"/>
      <c r="E5" s="10"/>
      <c r="F5" s="10"/>
    </row>
    <row r="6" spans="1:4" s="4" customFormat="1" ht="18" customHeight="1">
      <c r="A6" s="6" t="s">
        <v>14</v>
      </c>
      <c r="B6" s="43" t="s">
        <v>12</v>
      </c>
      <c r="C6" s="40"/>
      <c r="D6" s="41"/>
    </row>
    <row r="7" spans="1:4" s="4" customFormat="1" ht="18" customHeight="1">
      <c r="A7" s="7" t="s">
        <v>0</v>
      </c>
      <c r="B7" s="33"/>
      <c r="C7" s="13"/>
      <c r="D7" s="13"/>
    </row>
    <row r="8" spans="1:4" s="4" customFormat="1" ht="18" customHeight="1">
      <c r="A8" s="7" t="s">
        <v>1</v>
      </c>
      <c r="B8" s="33"/>
      <c r="C8" s="15"/>
      <c r="D8" s="16"/>
    </row>
    <row r="9" spans="1:4" s="4" customFormat="1" ht="18" customHeight="1">
      <c r="A9" s="7" t="s">
        <v>79</v>
      </c>
      <c r="B9" s="34">
        <v>3223274</v>
      </c>
      <c r="C9" s="15">
        <f>B9</f>
        <v>3223274</v>
      </c>
      <c r="D9" s="16"/>
    </row>
    <row r="10" spans="1:4" s="4" customFormat="1" ht="18" customHeight="1">
      <c r="A10" s="7" t="s">
        <v>61</v>
      </c>
      <c r="B10" s="33">
        <v>1146670</v>
      </c>
      <c r="C10" s="15"/>
      <c r="D10" s="16"/>
    </row>
    <row r="11" spans="1:4" s="4" customFormat="1" ht="18" customHeight="1">
      <c r="A11" s="7" t="s">
        <v>88</v>
      </c>
      <c r="B11" s="33">
        <f>1911604+704142</f>
        <v>2615746</v>
      </c>
      <c r="C11" s="15"/>
      <c r="D11" s="16"/>
    </row>
    <row r="12" spans="1:4" s="4" customFormat="1" ht="18" customHeight="1">
      <c r="A12" s="7" t="s">
        <v>145</v>
      </c>
      <c r="B12" s="28">
        <v>590765</v>
      </c>
      <c r="C12" s="15"/>
      <c r="D12" s="16"/>
    </row>
    <row r="13" spans="1:4" s="4" customFormat="1" ht="18" customHeight="1">
      <c r="A13" s="7" t="s">
        <v>213</v>
      </c>
      <c r="B13" s="28">
        <v>72185</v>
      </c>
      <c r="C13" s="15"/>
      <c r="D13" s="16"/>
    </row>
    <row r="14" spans="1:4" s="4" customFormat="1" ht="18" customHeight="1">
      <c r="A14" s="7" t="s">
        <v>212</v>
      </c>
      <c r="B14" s="34">
        <v>606950</v>
      </c>
      <c r="C14" s="15">
        <f>SUM(B10:B14)</f>
        <v>5032316</v>
      </c>
      <c r="D14" s="16"/>
    </row>
    <row r="15" spans="1:4" s="4" customFormat="1" ht="18" customHeight="1">
      <c r="A15" s="7" t="s">
        <v>248</v>
      </c>
      <c r="B15" s="35">
        <v>2816156</v>
      </c>
      <c r="C15" s="15">
        <f aca="true" t="shared" si="0" ref="C15:C23">B15</f>
        <v>2816156</v>
      </c>
      <c r="D15" s="16"/>
    </row>
    <row r="16" spans="1:4" s="4" customFormat="1" ht="18" customHeight="1">
      <c r="A16" s="7" t="s">
        <v>214</v>
      </c>
      <c r="B16" s="35">
        <v>537314</v>
      </c>
      <c r="C16" s="15">
        <f t="shared" si="0"/>
        <v>537314</v>
      </c>
      <c r="D16" s="16"/>
    </row>
    <row r="17" spans="1:4" s="4" customFormat="1" ht="18" customHeight="1">
      <c r="A17" s="7" t="s">
        <v>122</v>
      </c>
      <c r="B17" s="35">
        <v>8091270</v>
      </c>
      <c r="C17" s="15">
        <f t="shared" si="0"/>
        <v>8091270</v>
      </c>
      <c r="D17" s="16"/>
    </row>
    <row r="18" spans="1:4" s="4" customFormat="1" ht="18" customHeight="1">
      <c r="A18" s="7" t="s">
        <v>101</v>
      </c>
      <c r="B18" s="35">
        <v>236509</v>
      </c>
      <c r="C18" s="15">
        <f t="shared" si="0"/>
        <v>236509</v>
      </c>
      <c r="D18" s="16"/>
    </row>
    <row r="19" spans="1:4" s="4" customFormat="1" ht="18" customHeight="1">
      <c r="A19" s="7" t="s">
        <v>80</v>
      </c>
      <c r="B19" s="35">
        <v>398596</v>
      </c>
      <c r="C19" s="15">
        <f t="shared" si="0"/>
        <v>398596</v>
      </c>
      <c r="D19" s="16"/>
    </row>
    <row r="20" spans="1:4" s="4" customFormat="1" ht="18" customHeight="1">
      <c r="A20" s="7" t="s">
        <v>197</v>
      </c>
      <c r="B20" s="35">
        <v>672334</v>
      </c>
      <c r="C20" s="15">
        <f t="shared" si="0"/>
        <v>672334</v>
      </c>
      <c r="D20" s="16"/>
    </row>
    <row r="21" spans="1:4" s="4" customFormat="1" ht="18" customHeight="1">
      <c r="A21" s="7" t="s">
        <v>146</v>
      </c>
      <c r="B21" s="35">
        <v>397000</v>
      </c>
      <c r="C21" s="15">
        <f t="shared" si="0"/>
        <v>397000</v>
      </c>
      <c r="D21" s="16"/>
    </row>
    <row r="22" spans="1:4" s="4" customFormat="1" ht="18" customHeight="1">
      <c r="A22" s="7" t="s">
        <v>165</v>
      </c>
      <c r="B22" s="35">
        <v>410548</v>
      </c>
      <c r="C22" s="15">
        <f t="shared" si="0"/>
        <v>410548</v>
      </c>
      <c r="D22" s="16"/>
    </row>
    <row r="23" spans="1:4" s="4" customFormat="1" ht="18" customHeight="1">
      <c r="A23" s="7" t="s">
        <v>249</v>
      </c>
      <c r="B23" s="32">
        <v>43880</v>
      </c>
      <c r="C23" s="12">
        <f t="shared" si="0"/>
        <v>43880</v>
      </c>
      <c r="D23" s="16"/>
    </row>
    <row r="24" spans="1:4" s="4" customFormat="1" ht="18" customHeight="1">
      <c r="A24" s="7" t="s">
        <v>3</v>
      </c>
      <c r="B24" s="28"/>
      <c r="C24" s="15"/>
      <c r="D24" s="15">
        <f>SUM(C9:C23)</f>
        <v>21859197</v>
      </c>
    </row>
    <row r="25" spans="1:4" s="4" customFormat="1" ht="18" customHeight="1">
      <c r="A25" s="7" t="s">
        <v>27</v>
      </c>
      <c r="B25" s="28"/>
      <c r="C25" s="15"/>
      <c r="D25" s="16"/>
    </row>
    <row r="26" spans="1:4" s="4" customFormat="1" ht="18" customHeight="1">
      <c r="A26" s="7" t="s">
        <v>63</v>
      </c>
      <c r="C26" s="15"/>
      <c r="D26" s="16"/>
    </row>
    <row r="27" spans="1:4" s="4" customFormat="1" ht="18" customHeight="1">
      <c r="A27" s="7" t="s">
        <v>62</v>
      </c>
      <c r="B27" s="28"/>
      <c r="C27" s="15"/>
      <c r="D27" s="16"/>
    </row>
    <row r="28" spans="1:4" s="4" customFormat="1" ht="18" customHeight="1">
      <c r="A28" s="7" t="s">
        <v>187</v>
      </c>
      <c r="B28" s="28">
        <v>1</v>
      </c>
      <c r="C28" s="15"/>
      <c r="D28" s="16"/>
    </row>
    <row r="29" spans="1:4" s="4" customFormat="1" ht="18" customHeight="1">
      <c r="A29" s="7" t="s">
        <v>102</v>
      </c>
      <c r="B29" s="28"/>
      <c r="C29" s="15"/>
      <c r="D29" s="16"/>
    </row>
    <row r="30" spans="1:4" s="4" customFormat="1" ht="18" customHeight="1">
      <c r="A30" s="7" t="s">
        <v>103</v>
      </c>
      <c r="B30" s="28"/>
      <c r="C30" s="15"/>
      <c r="D30" s="16"/>
    </row>
    <row r="31" spans="1:4" s="4" customFormat="1" ht="18" customHeight="1">
      <c r="A31" s="7" t="s">
        <v>276</v>
      </c>
      <c r="B31" s="28">
        <v>10889617</v>
      </c>
      <c r="C31" s="15"/>
      <c r="D31" s="16"/>
    </row>
    <row r="32" spans="1:4" s="4" customFormat="1" ht="18" customHeight="1">
      <c r="A32" s="7" t="s">
        <v>123</v>
      </c>
      <c r="B32" s="28"/>
      <c r="C32" s="15"/>
      <c r="D32" s="16"/>
    </row>
    <row r="33" spans="1:4" s="4" customFormat="1" ht="18" customHeight="1">
      <c r="A33" s="7" t="s">
        <v>124</v>
      </c>
      <c r="B33" s="28"/>
      <c r="C33" s="15"/>
      <c r="D33" s="16"/>
    </row>
    <row r="34" spans="1:4" s="4" customFormat="1" ht="18" customHeight="1">
      <c r="A34" s="7" t="s">
        <v>277</v>
      </c>
      <c r="B34" s="28">
        <v>260820</v>
      </c>
      <c r="C34" s="15"/>
      <c r="D34" s="16"/>
    </row>
    <row r="35" spans="1:4" s="4" customFormat="1" ht="18" customHeight="1">
      <c r="A35" s="7" t="s">
        <v>147</v>
      </c>
      <c r="B35" s="28"/>
      <c r="C35" s="15"/>
      <c r="D35" s="16"/>
    </row>
    <row r="36" spans="1:4" s="4" customFormat="1" ht="18" customHeight="1">
      <c r="A36" s="7" t="s">
        <v>148</v>
      </c>
      <c r="B36" s="28"/>
      <c r="C36" s="15"/>
      <c r="D36" s="16"/>
    </row>
    <row r="37" spans="1:4" s="4" customFormat="1" ht="18" customHeight="1">
      <c r="A37" s="7" t="s">
        <v>278</v>
      </c>
      <c r="B37" s="28">
        <v>2571154</v>
      </c>
      <c r="C37" s="15"/>
      <c r="D37" s="16"/>
    </row>
    <row r="38" spans="1:4" s="4" customFormat="1" ht="18" customHeight="1">
      <c r="A38" s="7" t="s">
        <v>215</v>
      </c>
      <c r="B38" s="28"/>
      <c r="C38" s="15"/>
      <c r="D38" s="16"/>
    </row>
    <row r="39" spans="1:4" s="4" customFormat="1" ht="18" customHeight="1">
      <c r="A39" s="7" t="s">
        <v>216</v>
      </c>
      <c r="B39" s="28"/>
      <c r="C39" s="15"/>
      <c r="D39" s="16"/>
    </row>
    <row r="40" spans="1:4" s="4" customFormat="1" ht="18" customHeight="1">
      <c r="A40" s="7" t="s">
        <v>280</v>
      </c>
      <c r="B40" s="28">
        <v>2090367</v>
      </c>
      <c r="C40" s="15"/>
      <c r="D40" s="16"/>
    </row>
    <row r="41" spans="1:4" s="4" customFormat="1" ht="18" customHeight="1">
      <c r="A41" s="7" t="s">
        <v>217</v>
      </c>
      <c r="B41" s="28"/>
      <c r="C41" s="15"/>
      <c r="D41" s="16"/>
    </row>
    <row r="42" spans="1:4" s="4" customFormat="1" ht="18" customHeight="1">
      <c r="A42" s="7" t="s">
        <v>218</v>
      </c>
      <c r="B42" s="28"/>
      <c r="C42" s="15"/>
      <c r="D42" s="16"/>
    </row>
    <row r="43" spans="1:4" s="4" customFormat="1" ht="18" customHeight="1">
      <c r="A43" s="7" t="s">
        <v>281</v>
      </c>
      <c r="B43" s="28">
        <v>430760</v>
      </c>
      <c r="C43" s="15"/>
      <c r="D43" s="16"/>
    </row>
    <row r="44" spans="1:4" s="4" customFormat="1" ht="18" customHeight="1">
      <c r="A44" s="7" t="s">
        <v>219</v>
      </c>
      <c r="B44" s="28"/>
      <c r="C44" s="15"/>
      <c r="D44" s="16"/>
    </row>
    <row r="45" spans="1:4" s="4" customFormat="1" ht="18" customHeight="1">
      <c r="A45" s="7" t="s">
        <v>220</v>
      </c>
      <c r="B45" s="28"/>
      <c r="C45" s="15"/>
      <c r="D45" s="16"/>
    </row>
    <row r="46" spans="1:4" s="4" customFormat="1" ht="18" customHeight="1">
      <c r="A46" s="7" t="s">
        <v>279</v>
      </c>
      <c r="B46" s="28">
        <v>243421</v>
      </c>
      <c r="C46" s="15"/>
      <c r="D46" s="16"/>
    </row>
    <row r="47" spans="1:4" s="4" customFormat="1" ht="18" customHeight="1">
      <c r="A47" s="7" t="s">
        <v>221</v>
      </c>
      <c r="B47" s="28"/>
      <c r="C47" s="15"/>
      <c r="D47" s="16"/>
    </row>
    <row r="48" spans="1:4" s="4" customFormat="1" ht="18" customHeight="1">
      <c r="A48" s="7" t="s">
        <v>224</v>
      </c>
      <c r="B48" s="28"/>
      <c r="C48" s="15"/>
      <c r="D48" s="16"/>
    </row>
    <row r="49" spans="1:4" s="4" customFormat="1" ht="18" customHeight="1">
      <c r="A49" s="7" t="s">
        <v>282</v>
      </c>
      <c r="B49" s="28">
        <v>140873</v>
      </c>
      <c r="C49" s="15"/>
      <c r="D49" s="16"/>
    </row>
    <row r="50" spans="1:4" s="4" customFormat="1" ht="18" customHeight="1">
      <c r="A50" s="7" t="s">
        <v>223</v>
      </c>
      <c r="B50" s="28"/>
      <c r="C50" s="15"/>
      <c r="D50" s="16"/>
    </row>
    <row r="51" spans="1:4" s="4" customFormat="1" ht="18" customHeight="1">
      <c r="A51" s="7" t="s">
        <v>222</v>
      </c>
      <c r="B51" s="28"/>
      <c r="C51" s="15"/>
      <c r="D51" s="16"/>
    </row>
    <row r="52" spans="1:4" s="4" customFormat="1" ht="18" customHeight="1">
      <c r="A52" s="7" t="s">
        <v>283</v>
      </c>
      <c r="B52" s="28">
        <v>135016</v>
      </c>
      <c r="C52" s="15"/>
      <c r="D52" s="16"/>
    </row>
    <row r="53" spans="1:4" s="4" customFormat="1" ht="18" customHeight="1">
      <c r="A53" s="7" t="s">
        <v>225</v>
      </c>
      <c r="B53" s="28"/>
      <c r="C53" s="15"/>
      <c r="D53" s="16"/>
    </row>
    <row r="54" spans="1:4" s="4" customFormat="1" ht="18" customHeight="1">
      <c r="A54" s="7" t="s">
        <v>226</v>
      </c>
      <c r="B54" s="28"/>
      <c r="C54" s="15"/>
      <c r="D54" s="16"/>
    </row>
    <row r="55" spans="1:4" s="4" customFormat="1" ht="18" customHeight="1">
      <c r="A55" s="7" t="s">
        <v>284</v>
      </c>
      <c r="B55" s="28">
        <v>169958</v>
      </c>
      <c r="C55" s="15"/>
      <c r="D55" s="16"/>
    </row>
    <row r="56" spans="1:4" s="4" customFormat="1" ht="18" customHeight="1">
      <c r="A56" s="7" t="s">
        <v>227</v>
      </c>
      <c r="B56" s="28"/>
      <c r="C56" s="15"/>
      <c r="D56" s="16"/>
    </row>
    <row r="57" spans="1:4" s="4" customFormat="1" ht="18" customHeight="1">
      <c r="A57" s="7" t="s">
        <v>228</v>
      </c>
      <c r="B57" s="28"/>
      <c r="C57" s="15"/>
      <c r="D57" s="16"/>
    </row>
    <row r="58" spans="1:4" s="4" customFormat="1" ht="18" customHeight="1">
      <c r="A58" s="7" t="s">
        <v>285</v>
      </c>
      <c r="B58" s="28">
        <v>113306</v>
      </c>
      <c r="C58" s="15"/>
      <c r="D58" s="16"/>
    </row>
    <row r="59" spans="1:4" s="4" customFormat="1" ht="18" customHeight="1">
      <c r="A59" s="7" t="s">
        <v>229</v>
      </c>
      <c r="B59" s="28"/>
      <c r="C59" s="15"/>
      <c r="D59" s="16"/>
    </row>
    <row r="60" spans="1:4" s="4" customFormat="1" ht="18" customHeight="1">
      <c r="A60" s="7" t="s">
        <v>230</v>
      </c>
      <c r="B60" s="28"/>
      <c r="C60" s="15"/>
      <c r="D60" s="16"/>
    </row>
    <row r="61" spans="1:4" s="4" customFormat="1" ht="18" customHeight="1">
      <c r="A61" s="7" t="s">
        <v>286</v>
      </c>
      <c r="B61" s="28">
        <v>368152</v>
      </c>
      <c r="C61" s="15"/>
      <c r="D61" s="16"/>
    </row>
    <row r="62" spans="1:4" s="4" customFormat="1" ht="18" customHeight="1">
      <c r="A62" s="7" t="s">
        <v>288</v>
      </c>
      <c r="B62" s="28"/>
      <c r="C62" s="15"/>
      <c r="D62" s="16"/>
    </row>
    <row r="63" spans="1:4" s="4" customFormat="1" ht="18" customHeight="1">
      <c r="A63" s="7" t="s">
        <v>287</v>
      </c>
      <c r="B63" s="28"/>
      <c r="C63" s="15"/>
      <c r="D63" s="16"/>
    </row>
    <row r="64" spans="1:4" s="4" customFormat="1" ht="18" customHeight="1">
      <c r="A64" s="7" t="s">
        <v>289</v>
      </c>
      <c r="B64" s="28">
        <v>3565020</v>
      </c>
      <c r="C64" s="15"/>
      <c r="D64" s="16"/>
    </row>
    <row r="65" spans="1:4" s="4" customFormat="1" ht="18" customHeight="1">
      <c r="A65" s="7" t="s">
        <v>290</v>
      </c>
      <c r="B65" s="28"/>
      <c r="C65" s="15"/>
      <c r="D65" s="16"/>
    </row>
    <row r="66" spans="1:4" s="4" customFormat="1" ht="18" customHeight="1">
      <c r="A66" s="7" t="s">
        <v>291</v>
      </c>
      <c r="B66" s="28"/>
      <c r="C66" s="15"/>
      <c r="D66" s="16"/>
    </row>
    <row r="67" spans="1:4" s="4" customFormat="1" ht="18" customHeight="1">
      <c r="A67" s="7" t="s">
        <v>292</v>
      </c>
      <c r="B67" s="29">
        <v>1</v>
      </c>
      <c r="C67" s="15">
        <f>SUM(B28:B67)</f>
        <v>20978466</v>
      </c>
      <c r="D67" s="16"/>
    </row>
    <row r="68" spans="1:4" s="4" customFormat="1" ht="18" customHeight="1">
      <c r="A68" s="7" t="s">
        <v>104</v>
      </c>
      <c r="B68" s="28"/>
      <c r="C68" s="15"/>
      <c r="D68" s="16"/>
    </row>
    <row r="69" spans="1:4" s="4" customFormat="1" ht="18" customHeight="1">
      <c r="A69" s="7" t="s">
        <v>105</v>
      </c>
      <c r="B69" s="28"/>
      <c r="C69" s="15"/>
      <c r="D69" s="16"/>
    </row>
    <row r="70" spans="1:4" s="4" customFormat="1" ht="18" customHeight="1">
      <c r="A70" s="7" t="s">
        <v>293</v>
      </c>
      <c r="B70" s="28">
        <v>1215182</v>
      </c>
      <c r="C70" s="15"/>
      <c r="D70" s="16"/>
    </row>
    <row r="71" spans="1:4" s="4" customFormat="1" ht="18" customHeight="1">
      <c r="A71" s="7" t="s">
        <v>106</v>
      </c>
      <c r="B71" s="28"/>
      <c r="C71" s="15"/>
      <c r="D71" s="16"/>
    </row>
    <row r="72" spans="1:4" s="4" customFormat="1" ht="18" customHeight="1">
      <c r="A72" s="7" t="s">
        <v>107</v>
      </c>
      <c r="B72" s="28"/>
      <c r="C72" s="15"/>
      <c r="D72" s="16"/>
    </row>
    <row r="73" spans="1:4" s="4" customFormat="1" ht="18" customHeight="1">
      <c r="A73" s="7" t="s">
        <v>294</v>
      </c>
      <c r="B73" s="28">
        <v>2027820</v>
      </c>
      <c r="C73" s="15"/>
      <c r="D73" s="16"/>
    </row>
    <row r="74" spans="1:4" s="4" customFormat="1" ht="18" customHeight="1">
      <c r="A74" s="7" t="s">
        <v>149</v>
      </c>
      <c r="B74" s="28"/>
      <c r="C74" s="15"/>
      <c r="D74" s="16"/>
    </row>
    <row r="75" spans="1:4" s="4" customFormat="1" ht="18" customHeight="1">
      <c r="A75" s="7" t="s">
        <v>161</v>
      </c>
      <c r="B75" s="28"/>
      <c r="C75" s="15"/>
      <c r="D75" s="16"/>
    </row>
    <row r="76" spans="1:4" s="4" customFormat="1" ht="18" customHeight="1">
      <c r="A76" s="7" t="s">
        <v>295</v>
      </c>
      <c r="B76" s="28">
        <v>385594</v>
      </c>
      <c r="C76" s="15"/>
      <c r="D76" s="16"/>
    </row>
    <row r="77" spans="1:4" s="4" customFormat="1" ht="18" customHeight="1">
      <c r="A77" s="7" t="s">
        <v>150</v>
      </c>
      <c r="B77" s="28"/>
      <c r="C77" s="15"/>
      <c r="D77" s="16"/>
    </row>
    <row r="78" spans="1:4" s="4" customFormat="1" ht="18" customHeight="1">
      <c r="A78" s="7" t="s">
        <v>162</v>
      </c>
      <c r="B78" s="28"/>
      <c r="C78" s="15"/>
      <c r="D78" s="16"/>
    </row>
    <row r="79" spans="1:4" s="4" customFormat="1" ht="18" customHeight="1">
      <c r="A79" s="7" t="s">
        <v>166</v>
      </c>
      <c r="B79" s="29">
        <v>1</v>
      </c>
      <c r="C79" s="15">
        <f>SUM(B70:B79)</f>
        <v>3628597</v>
      </c>
      <c r="D79" s="16"/>
    </row>
    <row r="80" spans="1:4" s="4" customFormat="1" ht="18" customHeight="1">
      <c r="A80" s="7" t="s">
        <v>108</v>
      </c>
      <c r="B80" s="28"/>
      <c r="C80" s="15"/>
      <c r="D80" s="16"/>
    </row>
    <row r="81" spans="1:4" s="4" customFormat="1" ht="18" customHeight="1">
      <c r="A81" s="7" t="s">
        <v>109</v>
      </c>
      <c r="B81" s="28"/>
      <c r="C81" s="15"/>
      <c r="D81" s="16"/>
    </row>
    <row r="82" spans="1:4" s="4" customFormat="1" ht="18" customHeight="1">
      <c r="A82" s="7" t="s">
        <v>296</v>
      </c>
      <c r="B82" s="28">
        <v>111026</v>
      </c>
      <c r="C82" s="15"/>
      <c r="D82" s="16"/>
    </row>
    <row r="83" spans="1:4" s="4" customFormat="1" ht="18" customHeight="1">
      <c r="A83" s="7" t="s">
        <v>110</v>
      </c>
      <c r="B83" s="28"/>
      <c r="C83" s="15"/>
      <c r="D83" s="16"/>
    </row>
    <row r="84" spans="1:4" s="4" customFormat="1" ht="18" customHeight="1">
      <c r="A84" s="7" t="s">
        <v>111</v>
      </c>
      <c r="B84" s="28"/>
      <c r="C84" s="15"/>
      <c r="D84" s="16"/>
    </row>
    <row r="85" spans="1:4" s="4" customFormat="1" ht="18" customHeight="1">
      <c r="A85" s="7" t="s">
        <v>297</v>
      </c>
      <c r="B85" s="28">
        <v>282401</v>
      </c>
      <c r="C85" s="15"/>
      <c r="D85" s="16"/>
    </row>
    <row r="86" spans="1:4" s="4" customFormat="1" ht="18" customHeight="1">
      <c r="A86" s="7" t="s">
        <v>125</v>
      </c>
      <c r="B86" s="28"/>
      <c r="C86" s="15"/>
      <c r="D86" s="16"/>
    </row>
    <row r="87" spans="1:4" s="4" customFormat="1" ht="18" customHeight="1">
      <c r="A87" s="7" t="s">
        <v>126</v>
      </c>
      <c r="B87" s="28"/>
      <c r="C87" s="15"/>
      <c r="D87" s="16"/>
    </row>
    <row r="88" spans="1:4" s="4" customFormat="1" ht="18" customHeight="1">
      <c r="A88" s="7" t="s">
        <v>298</v>
      </c>
      <c r="B88" s="28">
        <v>70248</v>
      </c>
      <c r="C88" s="15"/>
      <c r="D88" s="16"/>
    </row>
    <row r="89" spans="1:4" s="4" customFormat="1" ht="18" customHeight="1">
      <c r="A89" s="7" t="s">
        <v>151</v>
      </c>
      <c r="B89" s="28"/>
      <c r="C89" s="15"/>
      <c r="D89" s="16"/>
    </row>
    <row r="90" spans="1:4" s="4" customFormat="1" ht="18" customHeight="1">
      <c r="A90" s="7" t="s">
        <v>163</v>
      </c>
      <c r="B90" s="28"/>
      <c r="C90" s="15"/>
      <c r="D90" s="16"/>
    </row>
    <row r="91" spans="1:4" s="4" customFormat="1" ht="18" customHeight="1">
      <c r="A91" s="7" t="s">
        <v>299</v>
      </c>
      <c r="B91" s="28">
        <v>101698</v>
      </c>
      <c r="C91" s="15"/>
      <c r="D91" s="16"/>
    </row>
    <row r="92" spans="1:4" s="4" customFormat="1" ht="18" customHeight="1">
      <c r="A92" s="7" t="s">
        <v>171</v>
      </c>
      <c r="B92" s="28"/>
      <c r="C92" s="15"/>
      <c r="D92" s="16"/>
    </row>
    <row r="93" spans="1:4" s="4" customFormat="1" ht="18" customHeight="1">
      <c r="A93" s="7" t="s">
        <v>174</v>
      </c>
      <c r="B93" s="28"/>
      <c r="C93" s="15"/>
      <c r="D93" s="16"/>
    </row>
    <row r="94" spans="1:4" s="4" customFormat="1" ht="18" customHeight="1">
      <c r="A94" s="7" t="s">
        <v>300</v>
      </c>
      <c r="B94" s="29">
        <v>391488</v>
      </c>
      <c r="C94" s="15">
        <f>SUM(B82:B94)</f>
        <v>956861</v>
      </c>
      <c r="D94" s="16"/>
    </row>
    <row r="95" spans="1:4" s="4" customFormat="1" ht="18" customHeight="1">
      <c r="A95" s="7" t="s">
        <v>112</v>
      </c>
      <c r="B95" s="28"/>
      <c r="C95" s="15"/>
      <c r="D95" s="16"/>
    </row>
    <row r="96" spans="1:4" s="4" customFormat="1" ht="18" customHeight="1">
      <c r="A96" s="7" t="s">
        <v>113</v>
      </c>
      <c r="B96" s="28"/>
      <c r="C96" s="15"/>
      <c r="D96" s="16"/>
    </row>
    <row r="97" spans="1:4" s="4" customFormat="1" ht="18" customHeight="1">
      <c r="A97" s="7" t="s">
        <v>301</v>
      </c>
      <c r="B97" s="28">
        <v>1479095</v>
      </c>
      <c r="C97" s="15"/>
      <c r="D97" s="16"/>
    </row>
    <row r="98" spans="1:4" s="4" customFormat="1" ht="18" customHeight="1">
      <c r="A98" s="7" t="s">
        <v>136</v>
      </c>
      <c r="B98" s="28"/>
      <c r="C98" s="15"/>
      <c r="D98" s="16"/>
    </row>
    <row r="99" spans="1:4" s="4" customFormat="1" ht="18" customHeight="1">
      <c r="A99" s="7" t="s">
        <v>137</v>
      </c>
      <c r="B99" s="28"/>
      <c r="C99" s="15"/>
      <c r="D99" s="16"/>
    </row>
    <row r="100" spans="1:4" s="4" customFormat="1" ht="18" customHeight="1">
      <c r="A100" s="7" t="s">
        <v>302</v>
      </c>
      <c r="B100" s="28">
        <v>126766</v>
      </c>
      <c r="C100" s="15"/>
      <c r="D100" s="16"/>
    </row>
    <row r="101" spans="1:4" s="4" customFormat="1" ht="18" customHeight="1">
      <c r="A101" s="7" t="s">
        <v>138</v>
      </c>
      <c r="B101" s="28"/>
      <c r="C101" s="15"/>
      <c r="D101" s="16"/>
    </row>
    <row r="102" spans="1:4" s="4" customFormat="1" ht="18" customHeight="1">
      <c r="A102" s="7" t="s">
        <v>164</v>
      </c>
      <c r="B102" s="28"/>
      <c r="C102" s="15"/>
      <c r="D102" s="16"/>
    </row>
    <row r="103" spans="1:4" s="4" customFormat="1" ht="18" customHeight="1">
      <c r="A103" s="7" t="s">
        <v>303</v>
      </c>
      <c r="B103" s="28">
        <v>152471</v>
      </c>
      <c r="C103" s="15"/>
      <c r="D103" s="16"/>
    </row>
    <row r="104" spans="1:4" s="4" customFormat="1" ht="18" customHeight="1">
      <c r="A104" s="7" t="s">
        <v>152</v>
      </c>
      <c r="B104" s="28"/>
      <c r="C104" s="15"/>
      <c r="D104" s="16"/>
    </row>
    <row r="105" spans="1:4" s="4" customFormat="1" ht="18" customHeight="1">
      <c r="A105" s="7" t="s">
        <v>153</v>
      </c>
      <c r="B105" s="28"/>
      <c r="C105" s="15"/>
      <c r="D105" s="16"/>
    </row>
    <row r="106" spans="1:4" s="4" customFormat="1" ht="18" customHeight="1">
      <c r="A106" s="7" t="s">
        <v>304</v>
      </c>
      <c r="B106" s="28">
        <v>39599</v>
      </c>
      <c r="C106" s="15"/>
      <c r="D106" s="16"/>
    </row>
    <row r="107" spans="1:4" s="4" customFormat="1" ht="18" customHeight="1">
      <c r="A107" s="7" t="s">
        <v>167</v>
      </c>
      <c r="B107" s="28"/>
      <c r="C107" s="15"/>
      <c r="D107" s="16"/>
    </row>
    <row r="108" spans="1:4" s="4" customFormat="1" ht="18" customHeight="1">
      <c r="A108" s="7" t="s">
        <v>168</v>
      </c>
      <c r="B108" s="28"/>
      <c r="C108" s="15"/>
      <c r="D108" s="16"/>
    </row>
    <row r="109" spans="1:4" s="4" customFormat="1" ht="18" customHeight="1">
      <c r="A109" s="7" t="s">
        <v>305</v>
      </c>
      <c r="B109" s="28">
        <v>608862</v>
      </c>
      <c r="C109" s="15"/>
      <c r="D109" s="16"/>
    </row>
    <row r="110" spans="1:4" s="4" customFormat="1" ht="18" customHeight="1">
      <c r="A110" s="7" t="s">
        <v>169</v>
      </c>
      <c r="B110" s="28"/>
      <c r="C110" s="15"/>
      <c r="D110" s="16"/>
    </row>
    <row r="111" spans="1:4" s="4" customFormat="1" ht="18" customHeight="1">
      <c r="A111" s="7" t="s">
        <v>170</v>
      </c>
      <c r="B111" s="28"/>
      <c r="C111" s="15"/>
      <c r="D111" s="16"/>
    </row>
    <row r="112" spans="1:4" s="4" customFormat="1" ht="18" customHeight="1">
      <c r="A112" s="7" t="s">
        <v>306</v>
      </c>
      <c r="B112" s="28">
        <v>133990</v>
      </c>
      <c r="C112" s="15"/>
      <c r="D112" s="16"/>
    </row>
    <row r="113" spans="1:4" s="4" customFormat="1" ht="18" customHeight="1">
      <c r="A113" s="7" t="s">
        <v>307</v>
      </c>
      <c r="B113" s="28"/>
      <c r="C113" s="15"/>
      <c r="D113" s="16"/>
    </row>
    <row r="114" spans="1:4" s="4" customFormat="1" ht="18" customHeight="1">
      <c r="A114" s="7" t="s">
        <v>308</v>
      </c>
      <c r="B114" s="28"/>
      <c r="C114" s="15"/>
      <c r="D114" s="16"/>
    </row>
    <row r="115" spans="1:4" s="4" customFormat="1" ht="18" customHeight="1">
      <c r="A115" s="7" t="s">
        <v>309</v>
      </c>
      <c r="B115" s="28">
        <v>133334</v>
      </c>
      <c r="C115" s="15"/>
      <c r="D115" s="16"/>
    </row>
    <row r="116" spans="1:4" s="4" customFormat="1" ht="18" customHeight="1">
      <c r="A116" s="7" t="s">
        <v>167</v>
      </c>
      <c r="B116" s="28"/>
      <c r="C116" s="15"/>
      <c r="D116" s="16"/>
    </row>
    <row r="117" spans="1:4" s="4" customFormat="1" ht="18" customHeight="1">
      <c r="A117" s="7" t="s">
        <v>310</v>
      </c>
      <c r="B117" s="28"/>
      <c r="C117" s="15"/>
      <c r="D117" s="16"/>
    </row>
    <row r="118" spans="1:4" s="4" customFormat="1" ht="18" customHeight="1">
      <c r="A118" s="7" t="s">
        <v>311</v>
      </c>
      <c r="B118" s="29">
        <v>166667</v>
      </c>
      <c r="C118" s="15">
        <f>SUM(B97:B118)</f>
        <v>2840784</v>
      </c>
      <c r="D118" s="16"/>
    </row>
    <row r="119" spans="1:4" s="4" customFormat="1" ht="18" customHeight="1">
      <c r="A119" s="7" t="s">
        <v>188</v>
      </c>
      <c r="B119" s="28"/>
      <c r="C119" s="15"/>
      <c r="D119" s="16"/>
    </row>
    <row r="120" spans="1:4" s="4" customFormat="1" ht="18" customHeight="1">
      <c r="A120" s="7" t="s">
        <v>81</v>
      </c>
      <c r="B120" s="28"/>
      <c r="C120" s="15"/>
      <c r="D120" s="16"/>
    </row>
    <row r="121" spans="1:4" s="4" customFormat="1" ht="18" customHeight="1">
      <c r="A121" s="7" t="s">
        <v>172</v>
      </c>
      <c r="B121" s="28">
        <v>1</v>
      </c>
      <c r="C121" s="15"/>
      <c r="D121" s="16"/>
    </row>
    <row r="122" spans="1:4" s="4" customFormat="1" ht="18" customHeight="1">
      <c r="A122" s="7" t="s">
        <v>139</v>
      </c>
      <c r="B122" s="28"/>
      <c r="C122" s="15"/>
      <c r="D122" s="16"/>
    </row>
    <row r="123" spans="1:4" s="4" customFormat="1" ht="18" customHeight="1">
      <c r="A123" s="7" t="s">
        <v>140</v>
      </c>
      <c r="B123" s="28"/>
      <c r="C123" s="15"/>
      <c r="D123" s="16"/>
    </row>
    <row r="124" spans="1:4" s="4" customFormat="1" ht="18" customHeight="1">
      <c r="A124" s="7" t="s">
        <v>189</v>
      </c>
      <c r="B124" s="28">
        <v>1</v>
      </c>
      <c r="C124" s="15"/>
      <c r="D124" s="16"/>
    </row>
    <row r="125" spans="1:4" s="4" customFormat="1" ht="18" customHeight="1">
      <c r="A125" s="7" t="s">
        <v>190</v>
      </c>
      <c r="B125" s="28"/>
      <c r="C125" s="15"/>
      <c r="D125" s="16"/>
    </row>
    <row r="126" spans="1:4" s="4" customFormat="1" ht="18" customHeight="1">
      <c r="A126" s="7" t="s">
        <v>191</v>
      </c>
      <c r="B126" s="28"/>
      <c r="C126" s="15"/>
      <c r="D126" s="16"/>
    </row>
    <row r="127" spans="1:4" s="4" customFormat="1" ht="18" customHeight="1">
      <c r="A127" s="7" t="s">
        <v>312</v>
      </c>
      <c r="B127" s="28">
        <v>700270</v>
      </c>
      <c r="C127" s="7"/>
      <c r="D127" s="16"/>
    </row>
    <row r="128" spans="1:4" s="4" customFormat="1" ht="18" customHeight="1">
      <c r="A128" s="7" t="s">
        <v>250</v>
      </c>
      <c r="B128" s="28"/>
      <c r="C128" s="15"/>
      <c r="D128" s="16"/>
    </row>
    <row r="129" spans="1:4" s="4" customFormat="1" ht="18" customHeight="1">
      <c r="A129" s="7" t="s">
        <v>253</v>
      </c>
      <c r="B129" s="28"/>
      <c r="C129" s="15"/>
      <c r="D129" s="16"/>
    </row>
    <row r="130" spans="1:4" s="4" customFormat="1" ht="18" customHeight="1">
      <c r="A130" s="7" t="s">
        <v>313</v>
      </c>
      <c r="B130" s="28">
        <v>1762802</v>
      </c>
      <c r="C130" s="15">
        <f>SUM(B121:B130)</f>
        <v>2463074</v>
      </c>
      <c r="D130" s="16"/>
    </row>
    <row r="131" spans="1:4" s="4" customFormat="1" ht="18" customHeight="1">
      <c r="A131" s="7" t="s">
        <v>114</v>
      </c>
      <c r="B131" s="36"/>
      <c r="C131" s="15"/>
      <c r="D131" s="16"/>
    </row>
    <row r="132" spans="1:4" s="4" customFormat="1" ht="18" customHeight="1">
      <c r="A132" s="7" t="s">
        <v>115</v>
      </c>
      <c r="B132" s="28"/>
      <c r="C132" s="15"/>
      <c r="D132" s="16"/>
    </row>
    <row r="133" spans="1:4" s="4" customFormat="1" ht="18" customHeight="1">
      <c r="A133" s="7" t="s">
        <v>231</v>
      </c>
      <c r="B133" s="28">
        <v>1</v>
      </c>
      <c r="C133" s="15"/>
      <c r="D133" s="16"/>
    </row>
    <row r="134" spans="1:4" s="4" customFormat="1" ht="18" customHeight="1">
      <c r="A134" s="7" t="s">
        <v>116</v>
      </c>
      <c r="B134" s="28"/>
      <c r="C134" s="15"/>
      <c r="D134" s="16"/>
    </row>
    <row r="135" spans="1:4" s="4" customFormat="1" ht="18" customHeight="1">
      <c r="A135" s="7" t="s">
        <v>117</v>
      </c>
      <c r="B135" s="28"/>
      <c r="C135" s="15"/>
      <c r="D135" s="16"/>
    </row>
    <row r="136" spans="1:4" s="4" customFormat="1" ht="18" customHeight="1">
      <c r="A136" s="7" t="s">
        <v>192</v>
      </c>
      <c r="B136" s="28">
        <v>1</v>
      </c>
      <c r="C136" s="15"/>
      <c r="D136" s="16"/>
    </row>
    <row r="137" spans="1:4" s="4" customFormat="1" ht="18" customHeight="1">
      <c r="A137" s="7" t="s">
        <v>118</v>
      </c>
      <c r="B137" s="28"/>
      <c r="C137" s="15"/>
      <c r="D137" s="16"/>
    </row>
    <row r="138" spans="1:4" s="4" customFormat="1" ht="18" customHeight="1">
      <c r="A138" s="7" t="s">
        <v>119</v>
      </c>
      <c r="B138" s="28"/>
      <c r="C138" s="15"/>
      <c r="D138" s="16"/>
    </row>
    <row r="139" spans="1:4" s="4" customFormat="1" ht="18" customHeight="1">
      <c r="A139" s="7" t="s">
        <v>193</v>
      </c>
      <c r="B139" s="28">
        <v>1</v>
      </c>
      <c r="C139" s="15"/>
      <c r="D139" s="16"/>
    </row>
    <row r="140" spans="1:4" s="4" customFormat="1" ht="18" customHeight="1">
      <c r="A140" s="7" t="s">
        <v>154</v>
      </c>
      <c r="B140" s="28"/>
      <c r="C140" s="15"/>
      <c r="D140" s="16"/>
    </row>
    <row r="141" spans="1:4" s="4" customFormat="1" ht="18" customHeight="1">
      <c r="A141" s="7" t="s">
        <v>157</v>
      </c>
      <c r="B141" s="28"/>
      <c r="C141" s="15"/>
      <c r="D141" s="16"/>
    </row>
    <row r="142" spans="1:4" s="4" customFormat="1" ht="18" customHeight="1">
      <c r="A142" s="7" t="s">
        <v>314</v>
      </c>
      <c r="B142" s="28">
        <v>35582</v>
      </c>
      <c r="C142" s="15"/>
      <c r="D142" s="16"/>
    </row>
    <row r="143" spans="1:4" s="4" customFormat="1" ht="18" customHeight="1">
      <c r="A143" s="7" t="s">
        <v>155</v>
      </c>
      <c r="B143" s="28"/>
      <c r="C143" s="15"/>
      <c r="D143" s="16"/>
    </row>
    <row r="144" spans="1:4" s="4" customFormat="1" ht="18" customHeight="1">
      <c r="A144" s="7" t="s">
        <v>158</v>
      </c>
      <c r="B144" s="28"/>
      <c r="C144" s="15"/>
      <c r="D144" s="16"/>
    </row>
    <row r="145" spans="1:4" s="4" customFormat="1" ht="18" customHeight="1">
      <c r="A145" s="7" t="s">
        <v>315</v>
      </c>
      <c r="B145" s="28">
        <v>76428</v>
      </c>
      <c r="C145" s="15"/>
      <c r="D145" s="16"/>
    </row>
    <row r="146" spans="1:4" s="4" customFormat="1" ht="18" customHeight="1">
      <c r="A146" s="7" t="s">
        <v>156</v>
      </c>
      <c r="B146" s="28"/>
      <c r="C146" s="15"/>
      <c r="D146" s="16"/>
    </row>
    <row r="147" spans="1:4" s="4" customFormat="1" ht="18" customHeight="1">
      <c r="A147" s="7" t="s">
        <v>159</v>
      </c>
      <c r="B147" s="28"/>
      <c r="C147" s="15"/>
      <c r="D147" s="16"/>
    </row>
    <row r="148" spans="1:4" s="4" customFormat="1" ht="18" customHeight="1">
      <c r="A148" s="7" t="s">
        <v>316</v>
      </c>
      <c r="B148" s="28">
        <v>55151</v>
      </c>
      <c r="C148" s="15"/>
      <c r="D148" s="16"/>
    </row>
    <row r="149" spans="1:4" s="4" customFormat="1" ht="18" customHeight="1">
      <c r="A149" s="7" t="s">
        <v>232</v>
      </c>
      <c r="B149" s="28"/>
      <c r="C149" s="15"/>
      <c r="D149" s="16"/>
    </row>
    <row r="150" spans="1:4" s="4" customFormat="1" ht="18" customHeight="1">
      <c r="A150" s="7" t="s">
        <v>233</v>
      </c>
      <c r="B150" s="28"/>
      <c r="C150" s="15"/>
      <c r="D150" s="16"/>
    </row>
    <row r="151" spans="1:4" s="4" customFormat="1" ht="18" customHeight="1">
      <c r="A151" s="7" t="s">
        <v>317</v>
      </c>
      <c r="B151" s="28">
        <v>208091</v>
      </c>
      <c r="C151" s="15"/>
      <c r="D151" s="16"/>
    </row>
    <row r="152" spans="1:4" s="4" customFormat="1" ht="18" customHeight="1">
      <c r="A152" s="7" t="s">
        <v>318</v>
      </c>
      <c r="B152" s="28"/>
      <c r="C152" s="15"/>
      <c r="D152" s="16"/>
    </row>
    <row r="153" spans="1:4" s="4" customFormat="1" ht="18" customHeight="1">
      <c r="A153" s="7" t="s">
        <v>319</v>
      </c>
      <c r="B153" s="28"/>
      <c r="C153" s="15"/>
      <c r="D153" s="16"/>
    </row>
    <row r="154" spans="1:4" s="4" customFormat="1" ht="18" customHeight="1">
      <c r="A154" s="7" t="s">
        <v>320</v>
      </c>
      <c r="B154" s="28">
        <v>214500</v>
      </c>
      <c r="C154" s="15"/>
      <c r="D154" s="16"/>
    </row>
    <row r="155" spans="1:4" s="4" customFormat="1" ht="18" customHeight="1">
      <c r="A155" s="7" t="s">
        <v>321</v>
      </c>
      <c r="B155" s="28"/>
      <c r="C155" s="15"/>
      <c r="D155" s="16"/>
    </row>
    <row r="156" spans="1:4" s="4" customFormat="1" ht="18" customHeight="1">
      <c r="A156" s="7" t="s">
        <v>323</v>
      </c>
      <c r="B156" s="28"/>
      <c r="C156" s="15"/>
      <c r="D156" s="16"/>
    </row>
    <row r="157" spans="1:4" s="4" customFormat="1" ht="18" customHeight="1">
      <c r="A157" s="7" t="s">
        <v>324</v>
      </c>
      <c r="B157" s="28">
        <v>218229</v>
      </c>
      <c r="C157" s="15"/>
      <c r="D157" s="16"/>
    </row>
    <row r="158" spans="1:4" s="4" customFormat="1" ht="18" customHeight="1">
      <c r="A158" s="7" t="s">
        <v>322</v>
      </c>
      <c r="B158" s="28"/>
      <c r="C158" s="15"/>
      <c r="D158" s="16"/>
    </row>
    <row r="159" spans="1:4" s="4" customFormat="1" ht="18" customHeight="1">
      <c r="A159" s="7" t="s">
        <v>325</v>
      </c>
      <c r="B159" s="28"/>
      <c r="C159" s="15"/>
      <c r="D159" s="16"/>
    </row>
    <row r="160" spans="1:4" s="4" customFormat="1" ht="18" customHeight="1">
      <c r="A160" s="7" t="s">
        <v>326</v>
      </c>
      <c r="B160" s="29">
        <v>172872</v>
      </c>
      <c r="C160" s="15">
        <f>SUM(B133:B160)</f>
        <v>980856</v>
      </c>
      <c r="D160" s="16"/>
    </row>
    <row r="161" spans="1:4" s="4" customFormat="1" ht="18" customHeight="1">
      <c r="A161" s="7" t="s">
        <v>327</v>
      </c>
      <c r="B161" s="28"/>
      <c r="C161" s="15"/>
      <c r="D161" s="16"/>
    </row>
    <row r="162" spans="1:4" s="4" customFormat="1" ht="18" customHeight="1">
      <c r="A162" s="7" t="s">
        <v>234</v>
      </c>
      <c r="B162" s="28"/>
      <c r="C162" s="15"/>
      <c r="D162" s="16"/>
    </row>
    <row r="163" spans="1:4" s="4" customFormat="1" ht="18" customHeight="1">
      <c r="A163" s="7" t="s">
        <v>333</v>
      </c>
      <c r="B163" s="28">
        <v>59927</v>
      </c>
      <c r="C163" s="15"/>
      <c r="D163" s="16"/>
    </row>
    <row r="164" spans="1:4" s="4" customFormat="1" ht="18" customHeight="1">
      <c r="A164" s="7" t="s">
        <v>245</v>
      </c>
      <c r="B164" s="28"/>
      <c r="C164" s="15"/>
      <c r="D164" s="16"/>
    </row>
    <row r="165" spans="1:4" s="4" customFormat="1" ht="18" customHeight="1">
      <c r="A165" s="7" t="s">
        <v>246</v>
      </c>
      <c r="B165" s="28"/>
      <c r="C165" s="15"/>
      <c r="D165" s="16"/>
    </row>
    <row r="166" spans="1:4" s="4" customFormat="1" ht="18" customHeight="1">
      <c r="A166" s="7" t="s">
        <v>247</v>
      </c>
      <c r="B166" s="28">
        <v>52921</v>
      </c>
      <c r="C166" s="15"/>
      <c r="D166" s="16"/>
    </row>
    <row r="167" spans="1:4" s="4" customFormat="1" ht="18" customHeight="1">
      <c r="A167" s="7" t="s">
        <v>328</v>
      </c>
      <c r="B167" s="28"/>
      <c r="C167" s="15"/>
      <c r="D167" s="16"/>
    </row>
    <row r="168" spans="1:4" s="4" customFormat="1" ht="18" customHeight="1">
      <c r="A168" s="7" t="s">
        <v>330</v>
      </c>
      <c r="B168" s="28"/>
      <c r="C168" s="15"/>
      <c r="D168" s="16"/>
    </row>
    <row r="169" spans="1:4" s="4" customFormat="1" ht="18" customHeight="1">
      <c r="A169" s="7" t="s">
        <v>331</v>
      </c>
      <c r="B169" s="28">
        <v>107815</v>
      </c>
      <c r="C169" s="15"/>
      <c r="D169" s="16"/>
    </row>
    <row r="170" spans="1:4" s="4" customFormat="1" ht="18" customHeight="1">
      <c r="A170" s="7" t="s">
        <v>329</v>
      </c>
      <c r="B170" s="28"/>
      <c r="C170" s="15"/>
      <c r="D170" s="16"/>
    </row>
    <row r="171" spans="1:4" s="4" customFormat="1" ht="18" customHeight="1">
      <c r="A171" s="7" t="s">
        <v>194</v>
      </c>
      <c r="B171" s="28"/>
      <c r="C171" s="15"/>
      <c r="D171" s="16"/>
    </row>
    <row r="172" spans="1:4" s="4" customFormat="1" ht="18" customHeight="1">
      <c r="A172" s="7" t="s">
        <v>332</v>
      </c>
      <c r="B172" s="29">
        <v>100000</v>
      </c>
      <c r="C172" s="15">
        <f>SUM(B163:B172)</f>
        <v>320663</v>
      </c>
      <c r="D172" s="16"/>
    </row>
    <row r="173" spans="1:4" s="4" customFormat="1" ht="18" customHeight="1">
      <c r="A173" s="7" t="s">
        <v>196</v>
      </c>
      <c r="B173" s="28">
        <v>50000</v>
      </c>
      <c r="C173" s="15"/>
      <c r="D173" s="16"/>
    </row>
    <row r="174" spans="1:4" s="4" customFormat="1" ht="18" customHeight="1">
      <c r="A174" s="7" t="s">
        <v>195</v>
      </c>
      <c r="B174" s="29">
        <v>194000</v>
      </c>
      <c r="C174" s="15">
        <f>SUM(B173:B174)</f>
        <v>244000</v>
      </c>
      <c r="D174" s="16"/>
    </row>
    <row r="175" spans="1:4" s="4" customFormat="1" ht="18" customHeight="1">
      <c r="A175" s="7" t="s">
        <v>127</v>
      </c>
      <c r="B175" s="28">
        <v>416234</v>
      </c>
      <c r="C175" s="15"/>
      <c r="D175" s="16"/>
    </row>
    <row r="176" spans="1:4" s="4" customFormat="1" ht="18" customHeight="1">
      <c r="A176" s="7" t="s">
        <v>160</v>
      </c>
      <c r="B176" s="28">
        <v>1475820</v>
      </c>
      <c r="C176" s="15"/>
      <c r="D176" s="16"/>
    </row>
    <row r="177" spans="1:4" s="4" customFormat="1" ht="18" customHeight="1">
      <c r="A177" s="7" t="s">
        <v>173</v>
      </c>
      <c r="B177" s="28">
        <v>1389276</v>
      </c>
      <c r="C177" s="12">
        <f>SUM(B175:B177)</f>
        <v>3281330</v>
      </c>
      <c r="D177" s="16"/>
    </row>
    <row r="178" spans="1:4" s="4" customFormat="1" ht="18" customHeight="1">
      <c r="A178" s="7" t="s">
        <v>33</v>
      </c>
      <c r="B178" s="36"/>
      <c r="C178" s="15"/>
      <c r="D178" s="12">
        <f>SUM(C37:C177)</f>
        <v>35694631</v>
      </c>
    </row>
    <row r="179" spans="1:4" s="4" customFormat="1" ht="18" customHeight="1" thickBot="1">
      <c r="A179" s="7" t="s">
        <v>4</v>
      </c>
      <c r="B179" s="28"/>
      <c r="C179" s="15"/>
      <c r="D179" s="17">
        <f>D24+D178</f>
        <v>57553828</v>
      </c>
    </row>
    <row r="180" spans="1:4" s="4" customFormat="1" ht="18" customHeight="1" thickTop="1">
      <c r="A180" s="7"/>
      <c r="B180" s="28"/>
      <c r="C180" s="15"/>
      <c r="D180" s="16"/>
    </row>
    <row r="181" spans="1:4" s="4" customFormat="1" ht="18" customHeight="1">
      <c r="A181" s="7" t="s">
        <v>5</v>
      </c>
      <c r="B181" s="28"/>
      <c r="C181" s="15"/>
      <c r="D181" s="16"/>
    </row>
    <row r="182" spans="1:4" s="4" customFormat="1" ht="18" customHeight="1">
      <c r="A182" s="7" t="s">
        <v>17</v>
      </c>
      <c r="B182" s="28"/>
      <c r="C182" s="15"/>
      <c r="D182" s="16"/>
    </row>
    <row r="183" spans="1:4" s="4" customFormat="1" ht="18" customHeight="1">
      <c r="A183" s="7" t="s">
        <v>251</v>
      </c>
      <c r="B183" s="29">
        <v>228159</v>
      </c>
      <c r="C183" s="15">
        <f>B183</f>
        <v>228159</v>
      </c>
      <c r="D183" s="16"/>
    </row>
    <row r="184" spans="1:4" s="4" customFormat="1" ht="18" customHeight="1">
      <c r="A184" s="7" t="s">
        <v>244</v>
      </c>
      <c r="B184" s="32">
        <v>400000</v>
      </c>
      <c r="C184" s="15">
        <f>B184</f>
        <v>400000</v>
      </c>
      <c r="D184" s="16"/>
    </row>
    <row r="185" spans="1:4" s="4" customFormat="1" ht="18" customHeight="1">
      <c r="A185" s="7" t="s">
        <v>175</v>
      </c>
      <c r="B185" s="28">
        <v>635000</v>
      </c>
      <c r="C185" s="15"/>
      <c r="D185" s="16"/>
    </row>
    <row r="186" spans="1:4" s="4" customFormat="1" ht="18" customHeight="1">
      <c r="A186" s="7" t="s">
        <v>65</v>
      </c>
      <c r="B186" s="28">
        <v>1884965</v>
      </c>
      <c r="C186" s="15"/>
      <c r="D186" s="16"/>
    </row>
    <row r="187" spans="1:4" s="4" customFormat="1" ht="18" customHeight="1">
      <c r="A187" s="7" t="s">
        <v>66</v>
      </c>
      <c r="B187" s="28">
        <v>252380</v>
      </c>
      <c r="C187" s="15"/>
      <c r="D187" s="16"/>
    </row>
    <row r="188" spans="1:4" s="4" customFormat="1" ht="18" customHeight="1">
      <c r="A188" s="7" t="s">
        <v>82</v>
      </c>
      <c r="B188" s="28">
        <v>8374</v>
      </c>
      <c r="C188" s="15"/>
      <c r="D188" s="16"/>
    </row>
    <row r="189" spans="1:4" s="4" customFormat="1" ht="18" customHeight="1">
      <c r="A189" s="7" t="s">
        <v>235</v>
      </c>
      <c r="B189" s="28"/>
      <c r="C189" s="15"/>
      <c r="D189" s="16"/>
    </row>
    <row r="190" spans="1:4" s="4" customFormat="1" ht="18" customHeight="1">
      <c r="A190" s="7" t="s">
        <v>176</v>
      </c>
      <c r="B190" s="28">
        <v>132258</v>
      </c>
      <c r="C190" s="7"/>
      <c r="D190" s="16"/>
    </row>
    <row r="191" spans="1:4" s="4" customFormat="1" ht="18" customHeight="1">
      <c r="A191" s="7" t="s">
        <v>198</v>
      </c>
      <c r="B191" s="28">
        <v>7006</v>
      </c>
      <c r="C191" s="15"/>
      <c r="D191" s="16"/>
    </row>
    <row r="192" spans="1:4" s="4" customFormat="1" ht="18" customHeight="1">
      <c r="A192" s="7" t="s">
        <v>236</v>
      </c>
      <c r="B192" s="28">
        <v>38000</v>
      </c>
      <c r="C192" s="15"/>
      <c r="D192" s="16"/>
    </row>
    <row r="193" spans="1:4" s="4" customFormat="1" ht="18" customHeight="1">
      <c r="A193" s="7" t="s">
        <v>334</v>
      </c>
      <c r="B193" s="28">
        <v>29293</v>
      </c>
      <c r="C193" s="15"/>
      <c r="D193" s="16"/>
    </row>
    <row r="194" spans="1:4" s="4" customFormat="1" ht="18" customHeight="1">
      <c r="A194" s="7" t="s">
        <v>237</v>
      </c>
      <c r="B194" s="28">
        <v>26160</v>
      </c>
      <c r="C194" s="15"/>
      <c r="D194" s="16"/>
    </row>
    <row r="195" spans="1:4" s="4" customFormat="1" ht="18" customHeight="1">
      <c r="A195" s="7" t="s">
        <v>238</v>
      </c>
      <c r="B195" s="28">
        <v>541041</v>
      </c>
      <c r="C195" s="15"/>
      <c r="D195" s="16"/>
    </row>
    <row r="196" spans="1:4" s="4" customFormat="1" ht="18" customHeight="1">
      <c r="A196" s="7" t="s">
        <v>239</v>
      </c>
      <c r="B196" s="28">
        <v>125841</v>
      </c>
      <c r="C196" s="15"/>
      <c r="D196" s="16"/>
    </row>
    <row r="197" spans="1:4" s="4" customFormat="1" ht="18" customHeight="1">
      <c r="A197" s="7" t="s">
        <v>335</v>
      </c>
      <c r="B197" s="28">
        <v>14520</v>
      </c>
      <c r="C197" s="15"/>
      <c r="D197" s="16"/>
    </row>
    <row r="198" spans="1:4" s="4" customFormat="1" ht="18" customHeight="1">
      <c r="A198" s="7" t="s">
        <v>336</v>
      </c>
      <c r="B198" s="28">
        <v>20308</v>
      </c>
      <c r="C198" s="15"/>
      <c r="D198" s="16"/>
    </row>
    <row r="199" spans="1:4" s="4" customFormat="1" ht="18" customHeight="1">
      <c r="A199" s="7" t="s">
        <v>337</v>
      </c>
      <c r="B199" s="28">
        <v>51700</v>
      </c>
      <c r="C199" s="15"/>
      <c r="D199" s="16"/>
    </row>
    <row r="200" spans="1:4" s="4" customFormat="1" ht="18" customHeight="1">
      <c r="A200" s="7" t="s">
        <v>338</v>
      </c>
      <c r="B200" s="28">
        <v>27500</v>
      </c>
      <c r="C200" s="15"/>
      <c r="D200" s="16"/>
    </row>
    <row r="201" spans="1:4" s="4" customFormat="1" ht="18" customHeight="1">
      <c r="A201" s="7" t="s">
        <v>339</v>
      </c>
      <c r="B201" s="29">
        <v>100</v>
      </c>
      <c r="C201" s="15">
        <f>SUM(B185:B201)</f>
        <v>3794446</v>
      </c>
      <c r="D201" s="16"/>
    </row>
    <row r="202" spans="1:4" s="4" customFormat="1" ht="18" customHeight="1">
      <c r="A202" s="7" t="s">
        <v>241</v>
      </c>
      <c r="B202" s="36">
        <f>256700+79085</f>
        <v>335785</v>
      </c>
      <c r="C202" s="15"/>
      <c r="D202" s="16"/>
    </row>
    <row r="203" spans="1:4" s="4" customFormat="1" ht="18" customHeight="1">
      <c r="A203" s="7" t="s">
        <v>242</v>
      </c>
      <c r="B203" s="28">
        <f>246528+43129</f>
        <v>289657</v>
      </c>
      <c r="C203" s="15"/>
      <c r="D203" s="16"/>
    </row>
    <row r="204" spans="1:4" s="4" customFormat="1" ht="18" customHeight="1">
      <c r="A204" s="7" t="s">
        <v>240</v>
      </c>
      <c r="B204" s="29">
        <v>62400</v>
      </c>
      <c r="C204" s="15">
        <f>SUM(B202:B204)</f>
        <v>687842</v>
      </c>
      <c r="D204" s="16"/>
    </row>
    <row r="205" spans="1:4" s="4" customFormat="1" ht="18" customHeight="1">
      <c r="A205" s="7" t="s">
        <v>340</v>
      </c>
      <c r="B205" s="32">
        <v>457684</v>
      </c>
      <c r="C205" s="15">
        <f>SUM(B205)</f>
        <v>457684</v>
      </c>
      <c r="D205" s="16"/>
    </row>
    <row r="206" spans="1:4" s="4" customFormat="1" ht="18" customHeight="1">
      <c r="A206" s="7" t="s">
        <v>243</v>
      </c>
      <c r="B206" s="32">
        <v>117000</v>
      </c>
      <c r="C206" s="15">
        <f>SUM(B206)</f>
        <v>117000</v>
      </c>
      <c r="D206" s="16"/>
    </row>
    <row r="207" spans="1:4" s="4" customFormat="1" ht="18" customHeight="1">
      <c r="A207" s="7" t="s">
        <v>18</v>
      </c>
      <c r="B207" s="28"/>
      <c r="C207" s="13"/>
      <c r="D207" s="15">
        <f>SUM(C183:C206)</f>
        <v>5685131</v>
      </c>
    </row>
    <row r="208" spans="1:4" s="4" customFormat="1" ht="18" customHeight="1">
      <c r="A208" s="7" t="s">
        <v>36</v>
      </c>
      <c r="B208" s="28"/>
      <c r="C208" s="15"/>
      <c r="D208" s="15"/>
    </row>
    <row r="209" spans="1:4" s="4" customFormat="1" ht="18" customHeight="1">
      <c r="A209" s="7" t="s">
        <v>120</v>
      </c>
      <c r="B209" s="28">
        <v>10304000</v>
      </c>
      <c r="C209" s="15"/>
      <c r="D209" s="15"/>
    </row>
    <row r="210" spans="1:4" s="4" customFormat="1" ht="18" customHeight="1">
      <c r="A210" s="7" t="s">
        <v>178</v>
      </c>
      <c r="B210" s="29">
        <v>10000000</v>
      </c>
      <c r="C210" s="15">
        <f>SUM(B209:B210)</f>
        <v>20304000</v>
      </c>
      <c r="D210" s="15"/>
    </row>
    <row r="211" spans="1:4" s="4" customFormat="1" ht="18" customHeight="1">
      <c r="A211" s="7" t="s">
        <v>199</v>
      </c>
      <c r="B211" s="28">
        <v>460000</v>
      </c>
      <c r="C211" s="15">
        <f>SUM(B211)</f>
        <v>460000</v>
      </c>
      <c r="D211" s="15"/>
    </row>
    <row r="212" spans="1:4" s="4" customFormat="1" ht="18" customHeight="1">
      <c r="A212" s="7" t="s">
        <v>141</v>
      </c>
      <c r="B212" s="36">
        <v>1955824</v>
      </c>
      <c r="C212" s="15"/>
      <c r="D212" s="15"/>
    </row>
    <row r="213" spans="1:4" s="4" customFormat="1" ht="18" customHeight="1">
      <c r="A213" s="7" t="s">
        <v>177</v>
      </c>
      <c r="B213" s="28">
        <v>660000</v>
      </c>
      <c r="C213" s="15"/>
      <c r="D213" s="15"/>
    </row>
    <row r="214" spans="1:4" s="4" customFormat="1" ht="18" customHeight="1">
      <c r="A214" s="7" t="s">
        <v>252</v>
      </c>
      <c r="B214" s="29">
        <v>3478097</v>
      </c>
      <c r="C214" s="12">
        <f>SUM(B212:B214)</f>
        <v>6093921</v>
      </c>
      <c r="D214" s="15"/>
    </row>
    <row r="215" spans="1:4" s="4" customFormat="1" ht="18" customHeight="1">
      <c r="A215" s="7" t="s">
        <v>67</v>
      </c>
      <c r="B215" s="28"/>
      <c r="C215" s="15"/>
      <c r="D215" s="12">
        <f>SUM(C210:C214)</f>
        <v>26857921</v>
      </c>
    </row>
    <row r="216" spans="1:4" s="4" customFormat="1" ht="18" customHeight="1" thickBot="1">
      <c r="A216" s="7" t="s">
        <v>6</v>
      </c>
      <c r="B216" s="28"/>
      <c r="C216" s="15"/>
      <c r="D216" s="17">
        <f>SUM(D207:D215)</f>
        <v>32543052</v>
      </c>
    </row>
    <row r="217" spans="1:4" s="4" customFormat="1" ht="18" customHeight="1" thickTop="1">
      <c r="A217" s="7"/>
      <c r="B217" s="28"/>
      <c r="C217" s="15"/>
      <c r="D217" s="16"/>
    </row>
    <row r="218" spans="1:4" s="4" customFormat="1" ht="18" customHeight="1" thickBot="1">
      <c r="A218" s="8" t="s">
        <v>15</v>
      </c>
      <c r="B218" s="29"/>
      <c r="C218" s="12"/>
      <c r="D218" s="17">
        <f>D179-D216</f>
        <v>25010776</v>
      </c>
    </row>
    <row r="219" spans="2:4" s="4" customFormat="1" ht="12.75" thickTop="1">
      <c r="B219" s="5"/>
      <c r="C219" s="20"/>
      <c r="D219" s="23"/>
    </row>
    <row r="220" spans="2:4" s="4" customFormat="1" ht="12">
      <c r="B220" s="5"/>
      <c r="C220" s="20"/>
      <c r="D220" s="23"/>
    </row>
    <row r="221" spans="2:4" s="4" customFormat="1" ht="12">
      <c r="B221" s="5"/>
      <c r="C221" s="20"/>
      <c r="D221" s="20"/>
    </row>
    <row r="222" spans="2:4" s="4" customFormat="1" ht="12">
      <c r="B222" s="5"/>
      <c r="C222" s="20"/>
      <c r="D222" s="20"/>
    </row>
    <row r="223" spans="2:4" s="4" customFormat="1" ht="12">
      <c r="B223" s="5"/>
      <c r="C223" s="20"/>
      <c r="D223" s="20"/>
    </row>
    <row r="224" spans="2:4" s="4" customFormat="1" ht="12">
      <c r="B224" s="5"/>
      <c r="C224" s="20"/>
      <c r="D224" s="20"/>
    </row>
    <row r="225" spans="2:4" s="4" customFormat="1" ht="12">
      <c r="B225" s="5"/>
      <c r="C225" s="20"/>
      <c r="D225" s="20"/>
    </row>
    <row r="226" spans="2:4" s="4" customFormat="1" ht="12">
      <c r="B226" s="5"/>
      <c r="C226" s="5"/>
      <c r="D226" s="5"/>
    </row>
    <row r="227" spans="2:4" s="4" customFormat="1" ht="12">
      <c r="B227" s="5"/>
      <c r="C227" s="5"/>
      <c r="D227" s="5"/>
    </row>
    <row r="228" spans="2:4" s="4" customFormat="1" ht="12">
      <c r="B228" s="5"/>
      <c r="C228" s="5"/>
      <c r="D228" s="5"/>
    </row>
    <row r="229" spans="2:4" s="4" customFormat="1" ht="12">
      <c r="B229" s="5"/>
      <c r="C229" s="5"/>
      <c r="D229" s="5"/>
    </row>
    <row r="230" spans="2:4" s="4" customFormat="1" ht="12">
      <c r="B230" s="5"/>
      <c r="C230" s="5"/>
      <c r="D230" s="5"/>
    </row>
    <row r="231" spans="2:4" s="4" customFormat="1" ht="12">
      <c r="B231" s="5"/>
      <c r="C231" s="5"/>
      <c r="D231" s="5"/>
    </row>
    <row r="232" spans="2:4" s="4" customFormat="1" ht="12">
      <c r="B232" s="5"/>
      <c r="C232" s="5"/>
      <c r="D232" s="5"/>
    </row>
    <row r="233" spans="2:4" s="4" customFormat="1" ht="12">
      <c r="B233" s="5"/>
      <c r="C233" s="5"/>
      <c r="D233" s="5"/>
    </row>
    <row r="234" spans="2:4" s="4" customFormat="1" ht="12">
      <c r="B234" s="5"/>
      <c r="C234" s="5"/>
      <c r="D234" s="5"/>
    </row>
    <row r="235" spans="2:4" s="2" customFormat="1" ht="13.5">
      <c r="B235" s="3"/>
      <c r="C235" s="3"/>
      <c r="D235" s="3"/>
    </row>
    <row r="236" spans="2:4" s="2" customFormat="1" ht="13.5">
      <c r="B236" s="3"/>
      <c r="C236" s="3"/>
      <c r="D236" s="3"/>
    </row>
    <row r="237" spans="2:4" s="2" customFormat="1" ht="13.5">
      <c r="B237" s="3"/>
      <c r="C237" s="3"/>
      <c r="D237" s="3"/>
    </row>
    <row r="238" spans="2:4" s="2" customFormat="1" ht="13.5">
      <c r="B238" s="3"/>
      <c r="C238" s="3"/>
      <c r="D238" s="3"/>
    </row>
    <row r="239" spans="2:4" s="2" customFormat="1" ht="13.5">
      <c r="B239" s="3"/>
      <c r="C239" s="3"/>
      <c r="D239" s="3"/>
    </row>
  </sheetData>
  <sheetProtection/>
  <mergeCells count="4">
    <mergeCell ref="A5:D5"/>
    <mergeCell ref="A1:D1"/>
    <mergeCell ref="A3:D3"/>
    <mergeCell ref="B6:D6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</dc:creator>
  <cp:keywords/>
  <dc:description/>
  <cp:lastModifiedBy>kikuchi</cp:lastModifiedBy>
  <cp:lastPrinted>2021-12-03T01:21:51Z</cp:lastPrinted>
  <dcterms:created xsi:type="dcterms:W3CDTF">2008-04-18T05:44:23Z</dcterms:created>
  <dcterms:modified xsi:type="dcterms:W3CDTF">2021-12-03T03:31:27Z</dcterms:modified>
  <cp:category/>
  <cp:version/>
  <cp:contentType/>
  <cp:contentStatus/>
</cp:coreProperties>
</file>