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0620" windowHeight="8550" activeTab="2"/>
  </bookViews>
  <sheets>
    <sheet name="貸借対照表" sheetId="1" r:id="rId1"/>
    <sheet name="収支計算書" sheetId="2" r:id="rId2"/>
    <sheet name="財産目録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<sst xmlns="http://schemas.openxmlformats.org/spreadsheetml/2006/main" count="253" uniqueCount="235">
  <si>
    <t>Ⅰ　資産の部</t>
  </si>
  <si>
    <t>　１　流動資産</t>
  </si>
  <si>
    <t>　　　　普通預金</t>
  </si>
  <si>
    <t>流動資産合計</t>
  </si>
  <si>
    <t>資産合計</t>
  </si>
  <si>
    <t>Ⅱ　負債の部</t>
  </si>
  <si>
    <t>負債合計</t>
  </si>
  <si>
    <t>正味財産合計</t>
  </si>
  <si>
    <t>Ⅲ　正味財産の部</t>
  </si>
  <si>
    <t>負債及び正味財産合計</t>
  </si>
  <si>
    <t>科    目</t>
  </si>
  <si>
    <t>金  額（単位：円）</t>
  </si>
  <si>
    <t>金　　　額　（単位：円）</t>
  </si>
  <si>
    <t>科　　　　　　目</t>
  </si>
  <si>
    <t>科　　目　・　摘　　要</t>
  </si>
  <si>
    <t>正味財産</t>
  </si>
  <si>
    <t>　　　　現金</t>
  </si>
  <si>
    <t>　１　流動負債</t>
  </si>
  <si>
    <t>流動負債合計</t>
  </si>
  <si>
    <t>　　　　会費収入</t>
  </si>
  <si>
    <t>　　　　受取利息</t>
  </si>
  <si>
    <t>　１　事業費</t>
  </si>
  <si>
    <t>　２　管理費</t>
  </si>
  <si>
    <t>　　　　租税公課</t>
  </si>
  <si>
    <t>　　　　雑費</t>
  </si>
  <si>
    <t>　　　　売掛金</t>
  </si>
  <si>
    <t>　　　　リサイクル預託金</t>
  </si>
  <si>
    <t>　２　固定資産</t>
  </si>
  <si>
    <t>　　　　建物</t>
  </si>
  <si>
    <t>　　　　車両運搬具</t>
  </si>
  <si>
    <t>　　①有形固定資産合計</t>
  </si>
  <si>
    <t>　　　　敷金</t>
  </si>
  <si>
    <t>　　②投資その他資産合計</t>
  </si>
  <si>
    <t>固定資産合計</t>
  </si>
  <si>
    <t>　　　　未払費用</t>
  </si>
  <si>
    <t>　　　　預り金</t>
  </si>
  <si>
    <t>　２　固定負債</t>
  </si>
  <si>
    <t>固定資産合計</t>
  </si>
  <si>
    <t>当期正味財産増加額</t>
  </si>
  <si>
    <t>　　　福祉事業サービスの事業</t>
  </si>
  <si>
    <t>　　　　農産物生産事業収入</t>
  </si>
  <si>
    <t>　　　　雑収入</t>
  </si>
  <si>
    <t>　　　　消耗品費</t>
  </si>
  <si>
    <t>　　　　　素畜費</t>
  </si>
  <si>
    <t>　　　　　利用者給料</t>
  </si>
  <si>
    <t>　　　　　荷造運賃</t>
  </si>
  <si>
    <t>　　　　　消耗品費</t>
  </si>
  <si>
    <t>　　　　　包装資材費</t>
  </si>
  <si>
    <t>　　　　　水道光熱費</t>
  </si>
  <si>
    <t>　　　　　雑費</t>
  </si>
  <si>
    <t>　　　　役員報酬</t>
  </si>
  <si>
    <t>　　　　法定福利費</t>
  </si>
  <si>
    <t>　　　　福利厚生費</t>
  </si>
  <si>
    <t>　　　　交際費</t>
  </si>
  <si>
    <t>　　　　旅費交通費</t>
  </si>
  <si>
    <t>　　　　事務費</t>
  </si>
  <si>
    <t>　　　　水道光熱費</t>
  </si>
  <si>
    <t>　　　　支払手数料</t>
  </si>
  <si>
    <t>　　　　車両費</t>
  </si>
  <si>
    <t>　　　　賃借料</t>
  </si>
  <si>
    <t>　　　　保険料</t>
  </si>
  <si>
    <t>　　　　減価償却費</t>
  </si>
  <si>
    <t>　　　　普通預金　　　東邦銀行大森支店</t>
  </si>
  <si>
    <t>　　　　車両運搬具　　ノア（平成14年式）</t>
  </si>
  <si>
    <t>　　　　　　　　　　　　取得価額    　 　704,760</t>
  </si>
  <si>
    <t>　　　　　　　　　　　　取得価額    　 1,101,920</t>
  </si>
  <si>
    <t>　　　　敷金　　　　　菊地繁信 事務所・施設</t>
  </si>
  <si>
    <t>　　　　建物　　　　　事務所・施設内部造作</t>
  </si>
  <si>
    <t>特定非営利活動法人　南茶和</t>
  </si>
  <si>
    <t>　　　　　　　　　　　給料　8月分</t>
  </si>
  <si>
    <t>　　　　　　　　　　　利用者給料　8月分</t>
  </si>
  <si>
    <t>固定負債合計</t>
  </si>
  <si>
    <t>　　　　未収サービス費</t>
  </si>
  <si>
    <t>　　　　貯蔵品</t>
  </si>
  <si>
    <t>　　　　買掛金</t>
  </si>
  <si>
    <t>前期繰越正味財産</t>
  </si>
  <si>
    <t>　１　受取会費</t>
  </si>
  <si>
    <t>　２　受取助成金等</t>
  </si>
  <si>
    <t>　　　　障害福祉サービス費収入</t>
  </si>
  <si>
    <t>　　　　　飼料費</t>
  </si>
  <si>
    <t>　　　　　委託費</t>
  </si>
  <si>
    <t>　　　　諸会費</t>
  </si>
  <si>
    <t>Ⅰ　経常収益の部</t>
  </si>
  <si>
    <t>Ⅱ　経常費用の部</t>
  </si>
  <si>
    <t>　　　　現金　　　　　手許現金</t>
  </si>
  <si>
    <t>　　　　貯蔵品　　　　包装資材一式　　　　</t>
  </si>
  <si>
    <t>　　　　　　　　　　　　償却累計額   △1,101,919</t>
  </si>
  <si>
    <t>　　　　　　　　　　　ウィッシュ</t>
  </si>
  <si>
    <t>　　　　　　　　　　　　取得価額    　 2,353,595</t>
  </si>
  <si>
    <t>　　　　　　　　　　　通勤費　8月分</t>
  </si>
  <si>
    <t>　　　　食品等加工販売収入</t>
  </si>
  <si>
    <t>　　　　利用者等給食収益</t>
  </si>
  <si>
    <t>　　　　受取経常活動助成金</t>
  </si>
  <si>
    <t>　　　　　材料費</t>
  </si>
  <si>
    <t>　　　　農産物生産・食品等加工販売等事業費</t>
  </si>
  <si>
    <t>　　　　　　　　　　　ゆうちょ銀行</t>
  </si>
  <si>
    <t>　　　　原材料</t>
  </si>
  <si>
    <t>　　　　建物附属設備</t>
  </si>
  <si>
    <t>　　　　構築物</t>
  </si>
  <si>
    <t>　　　　機械装置</t>
  </si>
  <si>
    <t>　　　　工具器具備品</t>
  </si>
  <si>
    <t>　　　　長期借入金</t>
  </si>
  <si>
    <t>　　　　長期未払金</t>
  </si>
  <si>
    <t>　　　　　通信費</t>
  </si>
  <si>
    <t>　　　　　減価償却費</t>
  </si>
  <si>
    <t>　　　　　賃借料</t>
  </si>
  <si>
    <t>　　　　広告宣伝費</t>
  </si>
  <si>
    <t>　　　　会議費</t>
  </si>
  <si>
    <t>　　　　通信費</t>
  </si>
  <si>
    <t>　　　　リース料</t>
  </si>
  <si>
    <t>　　　　原材料　　　　食材等一式　　　　</t>
  </si>
  <si>
    <t>　　　　ﾘｻｲｸﾙ預託金　 車両3台分</t>
  </si>
  <si>
    <t xml:space="preserve">         　　　　　　 たまごカフェ　店舗兼事務所</t>
  </si>
  <si>
    <t>　　　　　　　　　　　　取得価額      17,308,000</t>
  </si>
  <si>
    <t>　　　　建物附属設備　たまごカフェ電気設備</t>
  </si>
  <si>
    <t>　　　　　　　　　　　　取得価額    　 3,493,546</t>
  </si>
  <si>
    <t>　　　　　　　　　　　たまごカフェ給排水衛生設備</t>
  </si>
  <si>
    <t>　　　　　　　　　　　　取得価額    　 5,829,817</t>
  </si>
  <si>
    <t>　　　　構築物　　　　たまごカフェ外看板</t>
  </si>
  <si>
    <t>　　　　　　　　　　　　取得価額    　   244,339</t>
  </si>
  <si>
    <t>　　　　　　　　　　　たまごカフェ外構工事</t>
  </si>
  <si>
    <t>　　　　　　　　　　　　取得価額    　   811,872</t>
  </si>
  <si>
    <t>　　　　機械装置　　　たまごカフェ太陽光発電設備</t>
  </si>
  <si>
    <t>　　　　　　　　　　　　取得価額     　3,785,521</t>
  </si>
  <si>
    <t>　　　　器具備品　　　冷蔵庫</t>
  </si>
  <si>
    <t>　　　　　　　　　　　　取得価額    　   360,000</t>
  </si>
  <si>
    <t>　　　　　　　　　　　ミキサー</t>
  </si>
  <si>
    <t>　　　　　　　　　　　　取得価額    　   108,000</t>
  </si>
  <si>
    <t>　　　　　　　　　　　電子天秤</t>
  </si>
  <si>
    <t>　　　　　　　　　　　　取得価額    　   117,450</t>
  </si>
  <si>
    <t>　　　　長期借入金　　独法）福祉医療機構</t>
  </si>
  <si>
    <t>　　　　保険積立金</t>
  </si>
  <si>
    <t>　　　　未収ｻｰﾋﾞｽ費　 福島県国保連合会　7,8月分他</t>
  </si>
  <si>
    <t xml:space="preserve">         　　　　　　 たまごカフェ　裏口テラス風除室</t>
  </si>
  <si>
    <t>　　　　　　　　　　　　取得価額     　　388,800</t>
  </si>
  <si>
    <t>　　　　　　　　　　　たまごカフェ店舗歩道拡幅工事</t>
  </si>
  <si>
    <t>　　　　　　　　　　　　取得価額    　   350,000</t>
  </si>
  <si>
    <t>　　　　保険積立金　　JA新ふくしま建更共済</t>
  </si>
  <si>
    <t>　　　　給料手当</t>
  </si>
  <si>
    <t>　　経常収益計</t>
  </si>
  <si>
    <t>　　経常費用計</t>
  </si>
  <si>
    <t>　　　当期経常増減額</t>
  </si>
  <si>
    <t>　　　税引前当期正味財産増減額</t>
  </si>
  <si>
    <t>　　　当期正味財産増減額</t>
  </si>
  <si>
    <t>　　　前期繰越正味財産額</t>
  </si>
  <si>
    <t>　　　次期繰越正味財産額</t>
  </si>
  <si>
    <t>　　　　　　　　　　　真空包装機</t>
  </si>
  <si>
    <t>　　　　　　　　　　　　取得価額     　  429,840</t>
  </si>
  <si>
    <t>　　　　　　　　　　　近赤外線食品乾燥機</t>
  </si>
  <si>
    <t>　　　　　　　　　　　軽ダンプ</t>
  </si>
  <si>
    <t>　　　　　　　　　　　　取得価額    　 1,377,655</t>
  </si>
  <si>
    <t>　　　　　　　　　　　源泉所得税 8月分、年調超過未済</t>
  </si>
  <si>
    <t>　　　　長期未払金　　㈱ジャックス</t>
  </si>
  <si>
    <t>　３　事業収入</t>
  </si>
  <si>
    <t>　４　サービス費収入</t>
  </si>
  <si>
    <t>　５　その他の収入</t>
  </si>
  <si>
    <t>　　　　前渡金</t>
  </si>
  <si>
    <t>　　　　前払費用</t>
  </si>
  <si>
    <t>　　　　仮払金</t>
  </si>
  <si>
    <t>　3　営業外費用</t>
  </si>
  <si>
    <t>　　　　支払利息</t>
  </si>
  <si>
    <t>　　　　　　　　　　　北日本銀行福島支店</t>
  </si>
  <si>
    <t>　　　　売掛金　　　　㈲ビレッチ　</t>
  </si>
  <si>
    <t>　　　  前渡金　　　　菊地信男　住宅・倉庫(笹森の郷)　</t>
  </si>
  <si>
    <t>　　　　前払費用　　　斎藤壮司他　たまごカフェ地代他　</t>
  </si>
  <si>
    <t xml:space="preserve">         　　　　　　 たまごカフェ　店舗増改築</t>
  </si>
  <si>
    <t>　　　　　　　　　　　　取得価額     　3,299,873</t>
  </si>
  <si>
    <t>　　　　　　　　　　　たまごカフェ(贈改築)電気</t>
  </si>
  <si>
    <t>　　　　　　　　　　　たまごカフェ(贈改築)給排水設備</t>
  </si>
  <si>
    <t>　　　　　　　　　　　たまごカフェ看板</t>
  </si>
  <si>
    <t>　　　　　　　　　　　卓上真空器</t>
  </si>
  <si>
    <t>　　　　　　　　　　　　取得価額     　  100,008</t>
  </si>
  <si>
    <t>　　　　　　　　　　　エアコン　店舗増改築</t>
  </si>
  <si>
    <t>　　　　　　　　　　　防犯カメラ　笹森の郷3台</t>
  </si>
  <si>
    <t>　　　　　　　　　　　防犯カメラ　たまごカフェ2台</t>
  </si>
  <si>
    <t>　　　　　　　　　　　　取得価額    　   216,000</t>
  </si>
  <si>
    <t>　　　　　　　　　　　　取得価額    　   463,968</t>
  </si>
  <si>
    <t>　　　　　　　　　　　　取得価額    　   334,800</t>
  </si>
  <si>
    <t>　　　　　　　　　　　朝日生命　定率変動型</t>
  </si>
  <si>
    <t>　　　　　　　　　　　　取得価額    　   722,454</t>
  </si>
  <si>
    <t>　　　　　　　　　　　　取得価額    　   480,193</t>
  </si>
  <si>
    <t>　　　　買掛金　　　　㈱フクゲン　他７件</t>
  </si>
  <si>
    <t>　　　　　　　　　　　　取得価額    　   158,976</t>
  </si>
  <si>
    <t>　　　　　　　　　　　　取得価額     　  507,600</t>
  </si>
  <si>
    <t>平成２９年度　貸借対照表</t>
  </si>
  <si>
    <t>平成３０年８月３１日現在</t>
  </si>
  <si>
    <t>　　　　長期貸付金</t>
  </si>
  <si>
    <t>平成２９年度　活動計算書</t>
  </si>
  <si>
    <t>平成２９年　９月　１日から　平成３０年８月３１日まで</t>
  </si>
  <si>
    <t>　　　　　修繕費</t>
  </si>
  <si>
    <t>　　　　雑損失</t>
  </si>
  <si>
    <t>　　　　前期損益修正益</t>
  </si>
  <si>
    <t>　　　　仮払金　　　　現金過不足　</t>
  </si>
  <si>
    <t>　　　　　　　　　　　　償却累計額   △  638,688</t>
  </si>
  <si>
    <t>　　　　　　　　　　　　償却累計額   △3,822,183</t>
  </si>
  <si>
    <t>　　　　　　　　　　　　償却累計額   △   69,660</t>
  </si>
  <si>
    <t>　　　　　　　　　　　　償却累計額   △  233,740</t>
  </si>
  <si>
    <t>　　　　　　　　　　　　償却累計額   △1,628,955</t>
  </si>
  <si>
    <t>　　　　　　　　　　　　償却累計額   △2,718,303</t>
  </si>
  <si>
    <t>　　　　　　　　　　　　償却累計額   △  130,796</t>
  </si>
  <si>
    <t>　　　　　　　　　　　　償却累計額   △  480,192</t>
  </si>
  <si>
    <t>　　　　　　　　　　　　償却累計額   △1,629,813</t>
  </si>
  <si>
    <t>　　　　　　　　　　　　償却累計額   △  182,252</t>
  </si>
  <si>
    <t>　　　　　　　　　　　　償却累計額   △  209,808</t>
  </si>
  <si>
    <t>　　　　　　　　　　　　償却累計額   △   22.668</t>
  </si>
  <si>
    <t>　　　　　　　　　　　トラクタ</t>
  </si>
  <si>
    <t>　　　　　　　　　　　　取得価額     　1,801,530</t>
  </si>
  <si>
    <t>　　　　　　　　　　　　償却累計額   △  128,809</t>
  </si>
  <si>
    <t>　　　　　　　　　　　甘藷洗浄機</t>
  </si>
  <si>
    <t>　　　　　　　　　　　　取得価額     　  377,093</t>
  </si>
  <si>
    <t>　　　　　　　　　　　　償却累計額   △    8,987</t>
  </si>
  <si>
    <t>　　　　　　　　　　　　償却累計額   △   92,042</t>
  </si>
  <si>
    <t>　　　　　　　　　　　　償却累計額   △  378,554</t>
  </si>
  <si>
    <t>　　　　　　　　　　　　償却累計額   △  203,652</t>
  </si>
  <si>
    <t>　　　　　　　　　　　　償却累計額   △   19,474</t>
  </si>
  <si>
    <t>　　　　　　　　　　　ビニールハウス</t>
  </si>
  <si>
    <t>　　　　　　　　　　　　償却累計額   △2,353,594</t>
  </si>
  <si>
    <t>　　　　　　　　　　　　償却累計額   △1,090,643</t>
  </si>
  <si>
    <t>　　　　　　　　　　　　償却累計額   △  300,698</t>
  </si>
  <si>
    <t>　　　　　　　　　　　　償却累計額   △   96,724</t>
  </si>
  <si>
    <t>　　　　　　　　　　　　償却累計額   △  105,610</t>
  </si>
  <si>
    <t>　　　　　　　　　　　　償却累計額   △   95,915</t>
  </si>
  <si>
    <t>　　　　　　　　　　　　償却累計額   △  206,027</t>
  </si>
  <si>
    <t>　　　　　　　　　　　　償却累計額   △  148,669</t>
  </si>
  <si>
    <t>　　　　長期貸付金　　菊地信男</t>
  </si>
  <si>
    <t>　　　　　　　　　　　東京海上日動あんしん生命</t>
  </si>
  <si>
    <t>　　　　　　　　　　　　取得価額    　   725,760</t>
  </si>
  <si>
    <t>　　　　　　　　　　　　償却累計額   △  103,783</t>
  </si>
  <si>
    <t>　　　　未払費用　　　役員報酬　8月分</t>
  </si>
  <si>
    <t>　　　　　　　　　　　ジャックス　ガソリン代</t>
  </si>
  <si>
    <t>　　　　預り金　　　　社会保険料 7月分</t>
  </si>
  <si>
    <t>　　　　　　　　　　　住民税 8月分他</t>
  </si>
  <si>
    <t>　　　　          　　ヤンマークレジット</t>
  </si>
  <si>
    <t>　　　　          　　日本政策銀行</t>
  </si>
  <si>
    <t>平成29年度　財産目録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</si>
</sst>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0" fontId="2" fillId="0" borderId="0" xfId="0" applyFont="1" applyAlignment="1">
      <alignment vertical="center"/>
    </xf>
    <xf numFmtId="38" fontId="2" fillId="0" borderId="0" xfId="49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49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1" fontId="0" fillId="0" borderId="0" xfId="0" applyNumberFormat="1" applyAlignment="1">
      <alignment vertical="center"/>
    </xf>
    <xf numFmtId="176" fontId="3" fillId="0" borderId="12" xfId="49" applyNumberFormat="1" applyFont="1" applyBorder="1" applyAlignment="1">
      <alignment vertical="center"/>
    </xf>
    <xf numFmtId="176" fontId="3" fillId="0" borderId="13" xfId="49" applyNumberFormat="1" applyFont="1" applyBorder="1" applyAlignment="1">
      <alignment vertical="center"/>
    </xf>
    <xf numFmtId="176" fontId="3" fillId="0" borderId="14" xfId="49" applyNumberFormat="1" applyFont="1" applyBorder="1" applyAlignment="1">
      <alignment vertical="center"/>
    </xf>
    <xf numFmtId="176" fontId="3" fillId="0" borderId="11" xfId="49" applyNumberFormat="1" applyFont="1" applyBorder="1" applyAlignment="1">
      <alignment vertical="center"/>
    </xf>
    <xf numFmtId="176" fontId="3" fillId="0" borderId="15" xfId="49" applyNumberFormat="1" applyFont="1" applyBorder="1" applyAlignment="1">
      <alignment vertical="center"/>
    </xf>
    <xf numFmtId="176" fontId="3" fillId="0" borderId="16" xfId="49" applyNumberFormat="1" applyFont="1" applyBorder="1" applyAlignment="1">
      <alignment vertical="center"/>
    </xf>
    <xf numFmtId="176" fontId="3" fillId="0" borderId="17" xfId="49" applyNumberFormat="1" applyFont="1" applyBorder="1" applyAlignment="1">
      <alignment vertical="center"/>
    </xf>
    <xf numFmtId="176" fontId="3" fillId="0" borderId="18" xfId="49" applyNumberFormat="1" applyFont="1" applyBorder="1" applyAlignment="1">
      <alignment vertical="center"/>
    </xf>
    <xf numFmtId="176" fontId="3" fillId="0" borderId="0" xfId="49" applyNumberFormat="1" applyFont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176" fontId="3" fillId="0" borderId="0" xfId="49" applyNumberFormat="1" applyFont="1" applyBorder="1" applyAlignment="1">
      <alignment vertical="center"/>
    </xf>
    <xf numFmtId="176" fontId="3" fillId="0" borderId="10" xfId="49" applyNumberFormat="1" applyFont="1" applyBorder="1" applyAlignment="1">
      <alignment vertical="center"/>
    </xf>
    <xf numFmtId="176" fontId="3" fillId="0" borderId="19" xfId="49" applyNumberFormat="1" applyFont="1" applyBorder="1" applyAlignment="1">
      <alignment vertical="center"/>
    </xf>
    <xf numFmtId="38" fontId="0" fillId="0" borderId="0" xfId="49" applyAlignment="1">
      <alignment vertical="center"/>
    </xf>
    <xf numFmtId="0" fontId="3" fillId="0" borderId="15" xfId="0" applyFont="1" applyBorder="1" applyAlignment="1">
      <alignment vertical="center"/>
    </xf>
    <xf numFmtId="38" fontId="3" fillId="0" borderId="11" xfId="49" applyFont="1" applyBorder="1" applyAlignment="1">
      <alignment vertical="center"/>
    </xf>
    <xf numFmtId="38" fontId="3" fillId="0" borderId="12" xfId="49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3" fillId="0" borderId="10" xfId="49" applyFont="1" applyBorder="1" applyAlignment="1">
      <alignment vertical="center"/>
    </xf>
    <xf numFmtId="38" fontId="3" fillId="0" borderId="15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13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38" fontId="3" fillId="0" borderId="21" xfId="49" applyFont="1" applyBorder="1" applyAlignment="1">
      <alignment horizontal="center" vertical="center"/>
    </xf>
    <xf numFmtId="38" fontId="3" fillId="0" borderId="20" xfId="49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38" fontId="3" fillId="0" borderId="23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23" sqref="E23"/>
    </sheetView>
  </sheetViews>
  <sheetFormatPr defaultColWidth="9.00390625" defaultRowHeight="13.5"/>
  <cols>
    <col min="1" max="1" width="22.25390625" style="0" customWidth="1"/>
    <col min="2" max="3" width="11.50390625" style="1" customWidth="1"/>
    <col min="4" max="4" width="22.25390625" style="0" customWidth="1"/>
    <col min="5" max="6" width="11.50390625" style="1" customWidth="1"/>
  </cols>
  <sheetData>
    <row r="1" spans="1:6" ht="14.25">
      <c r="A1" s="37" t="s">
        <v>184</v>
      </c>
      <c r="B1" s="37"/>
      <c r="C1" s="37"/>
      <c r="D1" s="37"/>
      <c r="E1" s="37"/>
      <c r="F1" s="37"/>
    </row>
    <row r="3" spans="1:6" s="4" customFormat="1" ht="12">
      <c r="A3" s="38" t="s">
        <v>185</v>
      </c>
      <c r="B3" s="38"/>
      <c r="C3" s="38"/>
      <c r="D3" s="38"/>
      <c r="E3" s="38"/>
      <c r="F3" s="38"/>
    </row>
    <row r="4" spans="2:6" s="4" customFormat="1" ht="12">
      <c r="B4" s="5"/>
      <c r="C4" s="5"/>
      <c r="E4" s="5"/>
      <c r="F4" s="5"/>
    </row>
    <row r="5" spans="1:6" s="4" customFormat="1" ht="12">
      <c r="A5" s="39" t="s">
        <v>68</v>
      </c>
      <c r="B5" s="39"/>
      <c r="C5" s="39"/>
      <c r="D5" s="39"/>
      <c r="E5" s="39"/>
      <c r="F5" s="39"/>
    </row>
    <row r="6" spans="1:6" s="4" customFormat="1" ht="18.75" customHeight="1">
      <c r="A6" s="6" t="s">
        <v>10</v>
      </c>
      <c r="B6" s="40" t="s">
        <v>11</v>
      </c>
      <c r="C6" s="41"/>
      <c r="D6" s="6" t="s">
        <v>10</v>
      </c>
      <c r="E6" s="40" t="s">
        <v>11</v>
      </c>
      <c r="F6" s="41"/>
    </row>
    <row r="7" spans="1:6" s="4" customFormat="1" ht="18.75" customHeight="1">
      <c r="A7" s="7" t="s">
        <v>0</v>
      </c>
      <c r="B7" s="13"/>
      <c r="C7" s="14"/>
      <c r="D7" s="7" t="s">
        <v>5</v>
      </c>
      <c r="E7" s="13"/>
      <c r="F7" s="16"/>
    </row>
    <row r="8" spans="1:6" s="4" customFormat="1" ht="18.75" customHeight="1">
      <c r="A8" s="7" t="s">
        <v>1</v>
      </c>
      <c r="B8" s="15"/>
      <c r="C8" s="16"/>
      <c r="D8" s="7" t="s">
        <v>17</v>
      </c>
      <c r="E8" s="15"/>
      <c r="F8" s="16"/>
    </row>
    <row r="9" spans="1:6" s="4" customFormat="1" ht="18.75" customHeight="1">
      <c r="A9" s="7" t="s">
        <v>16</v>
      </c>
      <c r="B9" s="15">
        <v>358940</v>
      </c>
      <c r="C9" s="16"/>
      <c r="D9" s="7" t="s">
        <v>74</v>
      </c>
      <c r="E9" s="15">
        <v>270912</v>
      </c>
      <c r="F9" s="16"/>
    </row>
    <row r="10" spans="1:6" s="4" customFormat="1" ht="18.75" customHeight="1">
      <c r="A10" s="7" t="s">
        <v>2</v>
      </c>
      <c r="B10" s="15">
        <v>2707758</v>
      </c>
      <c r="C10" s="16"/>
      <c r="D10" s="7" t="s">
        <v>34</v>
      </c>
      <c r="E10" s="16">
        <v>2063618</v>
      </c>
      <c r="F10" s="16"/>
    </row>
    <row r="11" spans="1:6" s="4" customFormat="1" ht="18.75" customHeight="1">
      <c r="A11" s="7" t="s">
        <v>25</v>
      </c>
      <c r="B11" s="15">
        <v>1022740</v>
      </c>
      <c r="C11" s="16"/>
      <c r="D11" s="7" t="s">
        <v>35</v>
      </c>
      <c r="E11" s="15">
        <v>390057</v>
      </c>
      <c r="F11" s="16"/>
    </row>
    <row r="12" spans="1:6" s="4" customFormat="1" ht="18.75" customHeight="1">
      <c r="A12" s="7" t="s">
        <v>72</v>
      </c>
      <c r="B12" s="15">
        <v>5421249</v>
      </c>
      <c r="C12" s="16"/>
      <c r="D12" s="7" t="s">
        <v>18</v>
      </c>
      <c r="E12" s="13"/>
      <c r="F12" s="12">
        <f>SUM(E9:E11)</f>
        <v>2724587</v>
      </c>
    </row>
    <row r="13" spans="1:6" s="4" customFormat="1" ht="18.75" customHeight="1">
      <c r="A13" s="7" t="s">
        <v>96</v>
      </c>
      <c r="B13" s="15">
        <v>60611</v>
      </c>
      <c r="C13" s="16"/>
      <c r="D13" s="7" t="s">
        <v>36</v>
      </c>
      <c r="E13" s="15"/>
      <c r="F13" s="13"/>
    </row>
    <row r="14" spans="1:6" s="4" customFormat="1" ht="18.75" customHeight="1">
      <c r="A14" s="7" t="s">
        <v>73</v>
      </c>
      <c r="B14" s="15">
        <v>767658</v>
      </c>
      <c r="C14" s="16"/>
      <c r="D14" s="7" t="s">
        <v>101</v>
      </c>
      <c r="E14" s="15">
        <v>16947000</v>
      </c>
      <c r="F14" s="15"/>
    </row>
    <row r="15" spans="1:6" s="4" customFormat="1" ht="18.75" customHeight="1">
      <c r="A15" s="7" t="s">
        <v>156</v>
      </c>
      <c r="B15" s="15">
        <v>4500000</v>
      </c>
      <c r="C15" s="16"/>
      <c r="D15" s="7" t="s">
        <v>102</v>
      </c>
      <c r="E15" s="12">
        <v>4452940</v>
      </c>
      <c r="F15" s="15"/>
    </row>
    <row r="16" spans="1:6" s="4" customFormat="1" ht="18.75" customHeight="1">
      <c r="A16" s="7" t="s">
        <v>157</v>
      </c>
      <c r="B16" s="15">
        <v>77000</v>
      </c>
      <c r="C16" s="16"/>
      <c r="D16" s="7" t="s">
        <v>37</v>
      </c>
      <c r="E16" s="15"/>
      <c r="F16" s="18">
        <f>SUM(E14:E15)</f>
        <v>21399940</v>
      </c>
    </row>
    <row r="17" spans="1:6" s="4" customFormat="1" ht="18.75" customHeight="1">
      <c r="A17" s="7" t="s">
        <v>158</v>
      </c>
      <c r="B17" s="15">
        <v>177396</v>
      </c>
      <c r="C17" s="16"/>
      <c r="D17" s="7" t="s">
        <v>6</v>
      </c>
      <c r="E17" s="15"/>
      <c r="F17" s="18">
        <f>F12+F16</f>
        <v>24124527</v>
      </c>
    </row>
    <row r="18" spans="1:6" s="4" customFormat="1" ht="18.75" customHeight="1">
      <c r="A18" s="7" t="s">
        <v>26</v>
      </c>
      <c r="B18" s="12">
        <v>17640</v>
      </c>
      <c r="C18" s="16"/>
      <c r="D18" s="7"/>
      <c r="E18" s="15"/>
      <c r="F18" s="16"/>
    </row>
    <row r="19" spans="1:6" s="4" customFormat="1" ht="18.75" customHeight="1">
      <c r="A19" s="7" t="s">
        <v>3</v>
      </c>
      <c r="B19" s="15"/>
      <c r="C19" s="12">
        <f>SUM(B9:B18)</f>
        <v>15110992</v>
      </c>
      <c r="D19" s="7"/>
      <c r="E19" s="15"/>
      <c r="F19" s="16"/>
    </row>
    <row r="20" spans="1:6" s="4" customFormat="1" ht="18.75" customHeight="1">
      <c r="A20" s="7" t="s">
        <v>27</v>
      </c>
      <c r="B20" s="27"/>
      <c r="D20" s="7"/>
      <c r="E20" s="15"/>
      <c r="F20" s="15"/>
    </row>
    <row r="21" spans="1:6" s="4" customFormat="1" ht="18.75" customHeight="1">
      <c r="A21" s="7" t="s">
        <v>28</v>
      </c>
      <c r="B21" s="15">
        <v>16937162</v>
      </c>
      <c r="C21" s="16"/>
      <c r="D21" s="7"/>
      <c r="E21" s="15"/>
      <c r="F21" s="16"/>
    </row>
    <row r="22" spans="1:6" s="4" customFormat="1" ht="18.75" customHeight="1">
      <c r="A22" s="7" t="s">
        <v>97</v>
      </c>
      <c r="B22" s="15">
        <v>5567764</v>
      </c>
      <c r="C22" s="16"/>
      <c r="D22" s="7"/>
      <c r="E22" s="15"/>
      <c r="F22" s="16"/>
    </row>
    <row r="23" spans="1:6" s="4" customFormat="1" ht="18.75" customHeight="1">
      <c r="A23" s="7" t="s">
        <v>98</v>
      </c>
      <c r="B23" s="15">
        <v>1493442</v>
      </c>
      <c r="C23" s="16"/>
      <c r="D23" s="7"/>
      <c r="E23" s="15"/>
      <c r="F23" s="16"/>
    </row>
    <row r="24" spans="1:6" s="4" customFormat="1" ht="18.75" customHeight="1">
      <c r="A24" s="7" t="s">
        <v>99</v>
      </c>
      <c r="B24" s="15">
        <v>4819255</v>
      </c>
      <c r="C24" s="16"/>
      <c r="D24" s="7"/>
      <c r="E24" s="15"/>
      <c r="F24" s="16"/>
    </row>
    <row r="25" spans="1:6" s="4" customFormat="1" ht="18.75" customHeight="1">
      <c r="A25" s="7" t="s">
        <v>29</v>
      </c>
      <c r="B25" s="15">
        <v>287014</v>
      </c>
      <c r="C25" s="16"/>
      <c r="D25" s="7"/>
      <c r="E25" s="15"/>
      <c r="F25" s="16"/>
    </row>
    <row r="26" spans="1:6" s="4" customFormat="1" ht="18.75" customHeight="1">
      <c r="A26" s="7" t="s">
        <v>100</v>
      </c>
      <c r="B26" s="15">
        <v>646575</v>
      </c>
      <c r="C26" s="16"/>
      <c r="D26" s="7"/>
      <c r="E26" s="15"/>
      <c r="F26" s="16"/>
    </row>
    <row r="27" spans="1:6" s="4" customFormat="1" ht="18.75" customHeight="1">
      <c r="A27" s="7" t="s">
        <v>30</v>
      </c>
      <c r="B27" s="15">
        <f>SUM(B21:B26)</f>
        <v>29751212</v>
      </c>
      <c r="C27" s="16"/>
      <c r="D27" s="7"/>
      <c r="E27" s="15"/>
      <c r="F27" s="16"/>
    </row>
    <row r="28" spans="1:6" s="4" customFormat="1" ht="18.75" customHeight="1">
      <c r="A28" s="7" t="s">
        <v>31</v>
      </c>
      <c r="B28" s="15">
        <v>50000</v>
      </c>
      <c r="C28" s="16"/>
      <c r="D28" s="7"/>
      <c r="E28" s="15"/>
      <c r="F28" s="16"/>
    </row>
    <row r="29" spans="1:6" s="4" customFormat="1" ht="18.75" customHeight="1">
      <c r="A29" s="7" t="s">
        <v>186</v>
      </c>
      <c r="B29" s="15">
        <v>1170000</v>
      </c>
      <c r="C29" s="16"/>
      <c r="D29" s="7" t="s">
        <v>8</v>
      </c>
      <c r="E29" s="15"/>
      <c r="F29" s="16"/>
    </row>
    <row r="30" spans="1:6" ht="18.75" customHeight="1">
      <c r="A30" s="7" t="s">
        <v>131</v>
      </c>
      <c r="B30" s="15">
        <v>736408</v>
      </c>
      <c r="C30" s="16"/>
      <c r="D30" s="7" t="s">
        <v>75</v>
      </c>
      <c r="E30" s="15">
        <v>21385829</v>
      </c>
      <c r="F30" s="16"/>
    </row>
    <row r="31" spans="1:6" ht="18.75" customHeight="1">
      <c r="A31" s="7" t="s">
        <v>32</v>
      </c>
      <c r="B31" s="13">
        <f>SUM(B28:B30)</f>
        <v>1956408</v>
      </c>
      <c r="C31" s="15"/>
      <c r="D31" s="7" t="s">
        <v>38</v>
      </c>
      <c r="E31" s="12">
        <v>1308256</v>
      </c>
      <c r="F31" s="16"/>
    </row>
    <row r="32" spans="1:6" ht="18.75" customHeight="1">
      <c r="A32" s="7" t="s">
        <v>33</v>
      </c>
      <c r="B32" s="15"/>
      <c r="C32" s="12">
        <f>B27+B31</f>
        <v>31707620</v>
      </c>
      <c r="D32" s="7" t="s">
        <v>7</v>
      </c>
      <c r="E32" s="15"/>
      <c r="F32" s="18">
        <f>SUM(E30:E31)</f>
        <v>22694085</v>
      </c>
    </row>
    <row r="33" spans="1:6" ht="18.75" customHeight="1">
      <c r="A33" s="8"/>
      <c r="B33" s="12"/>
      <c r="C33" s="13"/>
      <c r="D33" s="7"/>
      <c r="E33" s="15"/>
      <c r="F33" s="18"/>
    </row>
    <row r="34" spans="1:6" ht="18.75" customHeight="1" thickBot="1">
      <c r="A34" s="8" t="s">
        <v>4</v>
      </c>
      <c r="B34" s="12"/>
      <c r="C34" s="25">
        <f>C19+C32</f>
        <v>46818612</v>
      </c>
      <c r="D34" s="30" t="s">
        <v>9</v>
      </c>
      <c r="E34" s="24"/>
      <c r="F34" s="19">
        <f>F17+F32</f>
        <v>46818612</v>
      </c>
    </row>
    <row r="35" ht="18.75" customHeight="1" thickTop="1"/>
    <row r="36" ht="13.5">
      <c r="E36" s="31"/>
    </row>
    <row r="37" ht="13.5">
      <c r="E37" s="31"/>
    </row>
    <row r="39" ht="13.5">
      <c r="A39" s="11"/>
    </row>
  </sheetData>
  <sheetProtection/>
  <mergeCells count="5">
    <mergeCell ref="A1:F1"/>
    <mergeCell ref="A3:F3"/>
    <mergeCell ref="A5:F5"/>
    <mergeCell ref="B6:C6"/>
    <mergeCell ref="E6:F6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43">
      <selection activeCell="B63" sqref="B63"/>
    </sheetView>
  </sheetViews>
  <sheetFormatPr defaultColWidth="9.00390625" defaultRowHeight="13.5"/>
  <cols>
    <col min="1" max="1" width="39.00390625" style="0" customWidth="1"/>
    <col min="2" max="4" width="15.875" style="26" customWidth="1"/>
  </cols>
  <sheetData>
    <row r="1" spans="1:6" ht="14.25">
      <c r="A1" s="37" t="s">
        <v>187</v>
      </c>
      <c r="B1" s="37"/>
      <c r="C1" s="37"/>
      <c r="D1" s="37"/>
      <c r="E1" s="9"/>
      <c r="F1" s="9"/>
    </row>
    <row r="2" spans="2:4" s="21" customFormat="1" ht="12">
      <c r="B2" s="22"/>
      <c r="C2" s="22"/>
      <c r="D2" s="22"/>
    </row>
    <row r="3" spans="1:6" s="4" customFormat="1" ht="12">
      <c r="A3" s="38" t="s">
        <v>188</v>
      </c>
      <c r="B3" s="38"/>
      <c r="C3" s="38"/>
      <c r="D3" s="38"/>
      <c r="E3" s="10"/>
      <c r="F3" s="10"/>
    </row>
    <row r="4" spans="2:4" s="4" customFormat="1" ht="12">
      <c r="B4" s="5"/>
      <c r="C4" s="5"/>
      <c r="D4" s="5"/>
    </row>
    <row r="5" spans="1:6" s="4" customFormat="1" ht="12">
      <c r="A5" s="42" t="s">
        <v>68</v>
      </c>
      <c r="B5" s="42"/>
      <c r="C5" s="42"/>
      <c r="D5" s="42"/>
      <c r="E5" s="10"/>
      <c r="F5" s="10"/>
    </row>
    <row r="6" spans="1:4" s="4" customFormat="1" ht="16.5" customHeight="1">
      <c r="A6" s="6" t="s">
        <v>13</v>
      </c>
      <c r="B6" s="40" t="s">
        <v>12</v>
      </c>
      <c r="C6" s="40"/>
      <c r="D6" s="41"/>
    </row>
    <row r="7" spans="1:4" s="4" customFormat="1" ht="16.5" customHeight="1">
      <c r="A7" s="7" t="s">
        <v>82</v>
      </c>
      <c r="B7" s="15"/>
      <c r="C7" s="16"/>
      <c r="D7" s="16"/>
    </row>
    <row r="8" spans="1:4" s="4" customFormat="1" ht="16.5" customHeight="1">
      <c r="A8" s="7" t="s">
        <v>76</v>
      </c>
      <c r="B8" s="15"/>
      <c r="C8" s="16"/>
      <c r="D8" s="16"/>
    </row>
    <row r="9" spans="1:4" s="4" customFormat="1" ht="16.5" customHeight="1">
      <c r="A9" s="7" t="s">
        <v>19</v>
      </c>
      <c r="B9" s="12">
        <v>136000</v>
      </c>
      <c r="C9" s="16">
        <f>B9</f>
        <v>136000</v>
      </c>
      <c r="D9" s="16"/>
    </row>
    <row r="10" spans="1:4" s="4" customFormat="1" ht="16.5" customHeight="1">
      <c r="A10" s="7" t="s">
        <v>77</v>
      </c>
      <c r="B10" s="15"/>
      <c r="C10" s="16"/>
      <c r="D10" s="16"/>
    </row>
    <row r="11" spans="1:4" s="4" customFormat="1" ht="16.5" customHeight="1">
      <c r="A11" s="7" t="s">
        <v>92</v>
      </c>
      <c r="B11" s="12">
        <v>1330000</v>
      </c>
      <c r="C11" s="16">
        <f>B11</f>
        <v>1330000</v>
      </c>
      <c r="D11" s="16"/>
    </row>
    <row r="12" spans="1:4" s="4" customFormat="1" ht="16.5" customHeight="1">
      <c r="A12" s="7" t="s">
        <v>153</v>
      </c>
      <c r="B12" s="15"/>
      <c r="C12" s="16"/>
      <c r="D12" s="16"/>
    </row>
    <row r="13" spans="1:4" s="4" customFormat="1" ht="16.5" customHeight="1">
      <c r="A13" s="7" t="s">
        <v>39</v>
      </c>
      <c r="B13" s="15"/>
      <c r="C13" s="16"/>
      <c r="D13" s="16"/>
    </row>
    <row r="14" spans="1:4" s="4" customFormat="1" ht="16.5" customHeight="1">
      <c r="A14" s="7" t="s">
        <v>40</v>
      </c>
      <c r="B14" s="15">
        <v>5740764</v>
      </c>
      <c r="C14" s="16"/>
      <c r="D14" s="16"/>
    </row>
    <row r="15" spans="1:4" s="4" customFormat="1" ht="16.5" customHeight="1">
      <c r="A15" s="7" t="s">
        <v>90</v>
      </c>
      <c r="B15" s="15">
        <v>8250366</v>
      </c>
      <c r="C15" s="16"/>
      <c r="D15" s="16"/>
    </row>
    <row r="16" spans="1:4" s="4" customFormat="1" ht="16.5" customHeight="1">
      <c r="A16" s="7" t="s">
        <v>91</v>
      </c>
      <c r="B16" s="12">
        <v>1131380</v>
      </c>
      <c r="C16" s="16">
        <f>SUM(B14:B16)</f>
        <v>15122510</v>
      </c>
      <c r="D16" s="16"/>
    </row>
    <row r="17" spans="1:4" s="4" customFormat="1" ht="16.5" customHeight="1">
      <c r="A17" s="7" t="s">
        <v>154</v>
      </c>
      <c r="B17" s="15"/>
      <c r="C17" s="16"/>
      <c r="D17" s="16"/>
    </row>
    <row r="18" spans="1:4" s="4" customFormat="1" ht="16.5" customHeight="1">
      <c r="A18" s="7" t="s">
        <v>78</v>
      </c>
      <c r="B18" s="12">
        <v>34838730</v>
      </c>
      <c r="C18" s="16">
        <f>B18</f>
        <v>34838730</v>
      </c>
      <c r="D18" s="16"/>
    </row>
    <row r="19" spans="1:4" s="4" customFormat="1" ht="16.5" customHeight="1">
      <c r="A19" s="7" t="s">
        <v>155</v>
      </c>
      <c r="B19" s="15"/>
      <c r="C19" s="16"/>
      <c r="D19" s="16"/>
    </row>
    <row r="20" spans="1:4" s="4" customFormat="1" ht="16.5" customHeight="1">
      <c r="A20" s="7" t="s">
        <v>20</v>
      </c>
      <c r="B20" s="15">
        <v>22</v>
      </c>
      <c r="C20" s="15"/>
      <c r="D20" s="16"/>
    </row>
    <row r="21" spans="1:4" s="4" customFormat="1" ht="16.5" customHeight="1">
      <c r="A21" s="7" t="s">
        <v>191</v>
      </c>
      <c r="B21" s="15">
        <v>10000</v>
      </c>
      <c r="C21" s="15"/>
      <c r="D21" s="16"/>
    </row>
    <row r="22" spans="1:4" s="4" customFormat="1" ht="16.5" customHeight="1">
      <c r="A22" s="7" t="s">
        <v>41</v>
      </c>
      <c r="B22" s="12">
        <v>815206</v>
      </c>
      <c r="C22" s="12">
        <f>SUM(B20:B22)</f>
        <v>825228</v>
      </c>
      <c r="D22" s="16"/>
    </row>
    <row r="23" spans="1:4" s="4" customFormat="1" ht="16.5" customHeight="1">
      <c r="A23" s="7" t="s">
        <v>139</v>
      </c>
      <c r="B23" s="15"/>
      <c r="C23" s="16"/>
      <c r="D23" s="12">
        <f>C9+C11+C16+C18+C22</f>
        <v>52252468</v>
      </c>
    </row>
    <row r="24" spans="1:4" s="4" customFormat="1" ht="16.5" customHeight="1">
      <c r="A24" s="7" t="s">
        <v>83</v>
      </c>
      <c r="B24" s="15"/>
      <c r="C24" s="16"/>
      <c r="D24" s="16"/>
    </row>
    <row r="25" spans="1:4" s="4" customFormat="1" ht="16.5" customHeight="1">
      <c r="A25" s="7" t="s">
        <v>21</v>
      </c>
      <c r="B25" s="15"/>
      <c r="C25" s="16"/>
      <c r="D25" s="16"/>
    </row>
    <row r="26" spans="1:4" s="4" customFormat="1" ht="16.5" customHeight="1">
      <c r="A26" s="7" t="s">
        <v>39</v>
      </c>
      <c r="B26" s="15"/>
      <c r="C26" s="16"/>
      <c r="D26" s="16"/>
    </row>
    <row r="27" spans="1:4" s="4" customFormat="1" ht="16.5" customHeight="1">
      <c r="A27" s="7" t="s">
        <v>94</v>
      </c>
      <c r="B27" s="15"/>
      <c r="C27" s="16"/>
      <c r="D27" s="16"/>
    </row>
    <row r="28" spans="1:4" s="4" customFormat="1" ht="16.5" customHeight="1">
      <c r="A28" s="7" t="s">
        <v>43</v>
      </c>
      <c r="B28" s="15">
        <v>1648728</v>
      </c>
      <c r="C28" s="16"/>
      <c r="D28" s="16"/>
    </row>
    <row r="29" spans="1:4" s="4" customFormat="1" ht="16.5" customHeight="1">
      <c r="A29" s="7" t="s">
        <v>44</v>
      </c>
      <c r="B29" s="15">
        <v>4519510</v>
      </c>
      <c r="C29" s="16"/>
      <c r="D29" s="16"/>
    </row>
    <row r="30" spans="1:4" s="4" customFormat="1" ht="16.5" customHeight="1">
      <c r="A30" s="7" t="s">
        <v>45</v>
      </c>
      <c r="B30" s="15">
        <v>172066</v>
      </c>
      <c r="C30" s="16"/>
      <c r="D30" s="16"/>
    </row>
    <row r="31" spans="1:4" s="4" customFormat="1" ht="16.5" customHeight="1">
      <c r="A31" s="7" t="s">
        <v>79</v>
      </c>
      <c r="B31" s="15">
        <v>60912</v>
      </c>
      <c r="C31" s="16"/>
      <c r="D31" s="16"/>
    </row>
    <row r="32" spans="1:4" s="4" customFormat="1" ht="16.5" customHeight="1">
      <c r="A32" s="7" t="s">
        <v>103</v>
      </c>
      <c r="B32" s="15">
        <v>45360</v>
      </c>
      <c r="C32" s="16"/>
      <c r="D32" s="16"/>
    </row>
    <row r="33" spans="1:4" s="4" customFormat="1" ht="16.5" customHeight="1">
      <c r="A33" s="7" t="s">
        <v>46</v>
      </c>
      <c r="B33" s="15">
        <v>1345767</v>
      </c>
      <c r="C33" s="16"/>
      <c r="D33" s="16"/>
    </row>
    <row r="34" spans="1:4" s="4" customFormat="1" ht="16.5" customHeight="1">
      <c r="A34" s="7" t="s">
        <v>47</v>
      </c>
      <c r="B34" s="15">
        <v>601324</v>
      </c>
      <c r="C34" s="16"/>
      <c r="D34" s="16"/>
    </row>
    <row r="35" spans="1:4" s="4" customFormat="1" ht="16.5" customHeight="1">
      <c r="A35" s="7" t="s">
        <v>189</v>
      </c>
      <c r="B35" s="15">
        <v>89748</v>
      </c>
      <c r="C35" s="16"/>
      <c r="D35" s="16"/>
    </row>
    <row r="36" spans="1:4" s="4" customFormat="1" ht="16.5" customHeight="1">
      <c r="A36" s="7" t="s">
        <v>48</v>
      </c>
      <c r="B36" s="15">
        <v>319608</v>
      </c>
      <c r="C36" s="16"/>
      <c r="D36" s="16"/>
    </row>
    <row r="37" spans="1:4" s="4" customFormat="1" ht="16.5" customHeight="1">
      <c r="A37" s="7" t="s">
        <v>104</v>
      </c>
      <c r="B37" s="15">
        <v>2363404</v>
      </c>
      <c r="C37" s="16"/>
      <c r="D37" s="16"/>
    </row>
    <row r="38" spans="1:4" s="4" customFormat="1" ht="16.5" customHeight="1">
      <c r="A38" s="7" t="s">
        <v>105</v>
      </c>
      <c r="B38" s="15">
        <v>727629</v>
      </c>
      <c r="C38" s="16"/>
      <c r="D38" s="16"/>
    </row>
    <row r="39" spans="1:4" s="4" customFormat="1" ht="16.5" customHeight="1">
      <c r="A39" s="7" t="s">
        <v>80</v>
      </c>
      <c r="B39" s="15">
        <v>64800</v>
      </c>
      <c r="C39" s="16"/>
      <c r="D39" s="16"/>
    </row>
    <row r="40" spans="1:4" s="4" customFormat="1" ht="16.5" customHeight="1">
      <c r="A40" s="7" t="s">
        <v>93</v>
      </c>
      <c r="B40" s="15">
        <v>3631497</v>
      </c>
      <c r="C40" s="16"/>
      <c r="D40" s="16"/>
    </row>
    <row r="41" spans="1:4" s="4" customFormat="1" ht="16.5" customHeight="1">
      <c r="A41" s="7" t="s">
        <v>49</v>
      </c>
      <c r="B41" s="12">
        <v>15735</v>
      </c>
      <c r="C41" s="16">
        <f>SUM(B28:B41)</f>
        <v>15606088</v>
      </c>
      <c r="D41" s="16"/>
    </row>
    <row r="42" spans="1:4" s="4" customFormat="1" ht="16.5" customHeight="1">
      <c r="A42" s="7" t="s">
        <v>22</v>
      </c>
      <c r="B42" s="15"/>
      <c r="C42" s="16"/>
      <c r="D42" s="16"/>
    </row>
    <row r="43" spans="1:4" s="4" customFormat="1" ht="16.5" customHeight="1">
      <c r="A43" s="7" t="s">
        <v>50</v>
      </c>
      <c r="B43" s="15">
        <v>5880000</v>
      </c>
      <c r="C43" s="16"/>
      <c r="D43" s="16"/>
    </row>
    <row r="44" spans="1:4" s="4" customFormat="1" ht="16.5" customHeight="1">
      <c r="A44" s="7" t="s">
        <v>138</v>
      </c>
      <c r="B44" s="15">
        <v>13498522</v>
      </c>
      <c r="C44" s="16"/>
      <c r="D44" s="16"/>
    </row>
    <row r="45" spans="1:4" s="4" customFormat="1" ht="16.5" customHeight="1">
      <c r="A45" s="7" t="s">
        <v>51</v>
      </c>
      <c r="B45" s="15">
        <v>2731914</v>
      </c>
      <c r="C45" s="16"/>
      <c r="D45" s="16"/>
    </row>
    <row r="46" spans="1:4" s="4" customFormat="1" ht="16.5" customHeight="1">
      <c r="A46" s="7" t="s">
        <v>52</v>
      </c>
      <c r="B46" s="15">
        <v>536758</v>
      </c>
      <c r="C46" s="16"/>
      <c r="D46" s="16"/>
    </row>
    <row r="47" spans="1:4" s="4" customFormat="1" ht="16.5" customHeight="1">
      <c r="A47" s="7" t="s">
        <v>106</v>
      </c>
      <c r="B47" s="15">
        <v>459581</v>
      </c>
      <c r="C47" s="16"/>
      <c r="D47" s="16"/>
    </row>
    <row r="48" spans="1:4" s="4" customFormat="1" ht="16.5" customHeight="1">
      <c r="A48" s="7" t="s">
        <v>53</v>
      </c>
      <c r="B48" s="15">
        <v>480609</v>
      </c>
      <c r="C48" s="16"/>
      <c r="D48" s="16"/>
    </row>
    <row r="49" spans="1:4" s="4" customFormat="1" ht="16.5" customHeight="1">
      <c r="A49" s="7" t="s">
        <v>107</v>
      </c>
      <c r="B49" s="15">
        <v>41766</v>
      </c>
      <c r="C49" s="16"/>
      <c r="D49" s="16"/>
    </row>
    <row r="50" spans="1:4" s="4" customFormat="1" ht="16.5" customHeight="1">
      <c r="A50" s="7" t="s">
        <v>54</v>
      </c>
      <c r="B50" s="15">
        <v>388008</v>
      </c>
      <c r="C50" s="16"/>
      <c r="D50" s="16"/>
    </row>
    <row r="51" spans="1:4" s="4" customFormat="1" ht="16.5" customHeight="1">
      <c r="A51" s="7" t="s">
        <v>42</v>
      </c>
      <c r="B51" s="15">
        <v>331697</v>
      </c>
      <c r="C51" s="16"/>
      <c r="D51" s="16"/>
    </row>
    <row r="52" spans="1:4" s="4" customFormat="1" ht="16.5" customHeight="1">
      <c r="A52" s="7" t="s">
        <v>108</v>
      </c>
      <c r="B52" s="15">
        <v>772384</v>
      </c>
      <c r="C52" s="16"/>
      <c r="D52" s="16"/>
    </row>
    <row r="53" spans="1:4" s="4" customFormat="1" ht="16.5" customHeight="1">
      <c r="A53" s="7" t="s">
        <v>55</v>
      </c>
      <c r="B53" s="15">
        <v>330135</v>
      </c>
      <c r="C53" s="16"/>
      <c r="D53" s="16"/>
    </row>
    <row r="54" spans="1:4" s="4" customFormat="1" ht="16.5" customHeight="1">
      <c r="A54" s="7" t="s">
        <v>56</v>
      </c>
      <c r="B54" s="15">
        <v>1547703</v>
      </c>
      <c r="C54" s="16"/>
      <c r="D54" s="16"/>
    </row>
    <row r="55" spans="1:4" s="4" customFormat="1" ht="16.5" customHeight="1">
      <c r="A55" s="7" t="s">
        <v>81</v>
      </c>
      <c r="B55" s="15">
        <v>61880</v>
      </c>
      <c r="C55" s="16"/>
      <c r="D55" s="16"/>
    </row>
    <row r="56" spans="1:4" s="4" customFormat="1" ht="16.5" customHeight="1">
      <c r="A56" s="7" t="s">
        <v>57</v>
      </c>
      <c r="B56" s="15">
        <v>22409</v>
      </c>
      <c r="C56" s="16"/>
      <c r="D56" s="16"/>
    </row>
    <row r="57" spans="1:4" s="4" customFormat="1" ht="16.5" customHeight="1">
      <c r="A57" s="7" t="s">
        <v>58</v>
      </c>
      <c r="B57" s="15">
        <v>1493921</v>
      </c>
      <c r="C57" s="16"/>
      <c r="D57" s="16"/>
    </row>
    <row r="58" spans="1:4" s="4" customFormat="1" ht="16.5" customHeight="1">
      <c r="A58" s="7" t="s">
        <v>59</v>
      </c>
      <c r="B58" s="15">
        <v>1584000</v>
      </c>
      <c r="C58" s="16"/>
      <c r="D58" s="16"/>
    </row>
    <row r="59" spans="1:4" s="4" customFormat="1" ht="16.5" customHeight="1">
      <c r="A59" s="7" t="s">
        <v>109</v>
      </c>
      <c r="B59" s="15">
        <v>512523</v>
      </c>
      <c r="C59" s="16"/>
      <c r="D59" s="16"/>
    </row>
    <row r="60" spans="1:4" s="4" customFormat="1" ht="16.5" customHeight="1">
      <c r="A60" s="7" t="s">
        <v>60</v>
      </c>
      <c r="B60" s="15">
        <v>978659</v>
      </c>
      <c r="C60" s="16"/>
      <c r="D60" s="16"/>
    </row>
    <row r="61" spans="1:4" s="4" customFormat="1" ht="16.5" customHeight="1">
      <c r="A61" s="7" t="s">
        <v>23</v>
      </c>
      <c r="B61" s="15">
        <v>929102</v>
      </c>
      <c r="C61" s="16"/>
      <c r="D61" s="16"/>
    </row>
    <row r="62" spans="1:4" s="4" customFormat="1" ht="16.5" customHeight="1">
      <c r="A62" s="7" t="s">
        <v>61</v>
      </c>
      <c r="B62" s="15">
        <v>1557538</v>
      </c>
      <c r="C62" s="16"/>
      <c r="D62" s="16"/>
    </row>
    <row r="63" spans="1:4" s="4" customFormat="1" ht="16.5" customHeight="1">
      <c r="A63" s="7" t="s">
        <v>24</v>
      </c>
      <c r="B63" s="12">
        <v>1104815</v>
      </c>
      <c r="C63" s="15">
        <f>SUM(B43:B63)</f>
        <v>35243924</v>
      </c>
      <c r="D63" s="16"/>
    </row>
    <row r="64" spans="1:4" s="4" customFormat="1" ht="16.5" customHeight="1">
      <c r="A64" s="7" t="s">
        <v>159</v>
      </c>
      <c r="B64" s="15"/>
      <c r="C64" s="16"/>
      <c r="D64" s="16"/>
    </row>
    <row r="65" spans="1:4" s="4" customFormat="1" ht="16.5" customHeight="1">
      <c r="A65" s="7" t="s">
        <v>160</v>
      </c>
      <c r="B65" s="15">
        <v>38547</v>
      </c>
      <c r="C65" s="16"/>
      <c r="D65" s="16"/>
    </row>
    <row r="66" spans="1:4" s="4" customFormat="1" ht="16.5" customHeight="1">
      <c r="A66" s="7" t="s">
        <v>190</v>
      </c>
      <c r="B66" s="12">
        <v>55653</v>
      </c>
      <c r="C66" s="12">
        <f>SUM(B65:B66)</f>
        <v>94200</v>
      </c>
      <c r="D66" s="16"/>
    </row>
    <row r="67" spans="1:4" s="4" customFormat="1" ht="16.5" customHeight="1">
      <c r="A67" s="7" t="s">
        <v>140</v>
      </c>
      <c r="B67" s="15"/>
      <c r="C67" s="16"/>
      <c r="D67" s="12">
        <f>C41+C63+C66</f>
        <v>50944212</v>
      </c>
    </row>
    <row r="68" spans="1:4" s="4" customFormat="1" ht="16.5" customHeight="1">
      <c r="A68" s="7" t="s">
        <v>141</v>
      </c>
      <c r="B68" s="15"/>
      <c r="C68" s="16"/>
      <c r="D68" s="13">
        <f>D23-D67</f>
        <v>1308256</v>
      </c>
    </row>
    <row r="69" spans="1:4" s="4" customFormat="1" ht="16.5" customHeight="1">
      <c r="A69" s="7"/>
      <c r="B69" s="15"/>
      <c r="C69" s="16"/>
      <c r="D69" s="15"/>
    </row>
    <row r="70" spans="1:4" s="4" customFormat="1" ht="16.5" customHeight="1">
      <c r="A70" s="7" t="s">
        <v>142</v>
      </c>
      <c r="B70" s="15"/>
      <c r="C70" s="16"/>
      <c r="D70" s="24">
        <f>D68</f>
        <v>1308256</v>
      </c>
    </row>
    <row r="71" spans="1:4" s="4" customFormat="1" ht="16.5" customHeight="1">
      <c r="A71" s="7" t="s">
        <v>143</v>
      </c>
      <c r="B71" s="15"/>
      <c r="C71" s="16"/>
      <c r="D71" s="24">
        <f>D70</f>
        <v>1308256</v>
      </c>
    </row>
    <row r="72" spans="1:4" s="4" customFormat="1" ht="16.5" customHeight="1">
      <c r="A72" s="7" t="s">
        <v>144</v>
      </c>
      <c r="B72" s="15"/>
      <c r="C72" s="16"/>
      <c r="D72" s="24">
        <v>21385829</v>
      </c>
    </row>
    <row r="73" spans="1:4" s="4" customFormat="1" ht="16.5" customHeight="1" thickBot="1">
      <c r="A73" s="8" t="s">
        <v>145</v>
      </c>
      <c r="B73" s="12"/>
      <c r="C73" s="18"/>
      <c r="D73" s="25">
        <f>D70+D72</f>
        <v>22694085</v>
      </c>
    </row>
    <row r="74" spans="2:4" s="4" customFormat="1" ht="12.75" thickTop="1">
      <c r="B74" s="20"/>
      <c r="C74" s="23"/>
      <c r="D74" s="23"/>
    </row>
    <row r="75" spans="2:4" s="4" customFormat="1" ht="12">
      <c r="B75" s="20"/>
      <c r="C75" s="23"/>
      <c r="D75" s="20"/>
    </row>
    <row r="76" spans="2:4" s="4" customFormat="1" ht="12">
      <c r="B76" s="20"/>
      <c r="C76" s="20"/>
      <c r="D76" s="20"/>
    </row>
    <row r="77" spans="2:4" s="4" customFormat="1" ht="12">
      <c r="B77" s="20"/>
      <c r="C77" s="20"/>
      <c r="D77" s="20"/>
    </row>
    <row r="78" spans="2:4" s="4" customFormat="1" ht="12">
      <c r="B78" s="20"/>
      <c r="C78" s="20"/>
      <c r="D78" s="20"/>
    </row>
    <row r="79" spans="2:4" s="4" customFormat="1" ht="12">
      <c r="B79" s="20"/>
      <c r="C79" s="20"/>
      <c r="D79" s="20"/>
    </row>
    <row r="80" spans="2:4" s="4" customFormat="1" ht="12">
      <c r="B80" s="20"/>
      <c r="C80" s="20"/>
      <c r="D80" s="20"/>
    </row>
    <row r="81" spans="2:4" s="4" customFormat="1" ht="12">
      <c r="B81" s="5"/>
      <c r="C81" s="5"/>
      <c r="D81" s="5"/>
    </row>
    <row r="82" spans="2:4" s="4" customFormat="1" ht="12">
      <c r="B82" s="5"/>
      <c r="C82" s="5"/>
      <c r="D82" s="5"/>
    </row>
    <row r="83" spans="2:4" s="4" customFormat="1" ht="12">
      <c r="B83" s="5"/>
      <c r="C83" s="5"/>
      <c r="D83" s="5"/>
    </row>
    <row r="84" spans="2:4" s="4" customFormat="1" ht="12">
      <c r="B84" s="5"/>
      <c r="C84" s="5"/>
      <c r="D84" s="5"/>
    </row>
    <row r="85" spans="2:4" s="4" customFormat="1" ht="12">
      <c r="B85" s="5"/>
      <c r="C85" s="5"/>
      <c r="D85" s="5"/>
    </row>
    <row r="86" spans="2:4" s="4" customFormat="1" ht="12">
      <c r="B86" s="5"/>
      <c r="C86" s="5"/>
      <c r="D86" s="5"/>
    </row>
    <row r="87" spans="2:4" s="4" customFormat="1" ht="12">
      <c r="B87" s="5"/>
      <c r="C87" s="5"/>
      <c r="D87" s="5"/>
    </row>
    <row r="88" spans="1:4" s="2" customFormat="1" ht="13.5">
      <c r="A88" s="4"/>
      <c r="B88" s="5"/>
      <c r="C88" s="5"/>
      <c r="D88" s="5"/>
    </row>
    <row r="89" spans="1:4" s="2" customFormat="1" ht="13.5">
      <c r="A89" s="4"/>
      <c r="B89" s="5"/>
      <c r="C89" s="5"/>
      <c r="D89" s="5"/>
    </row>
    <row r="90" spans="2:4" s="2" customFormat="1" ht="13.5">
      <c r="B90" s="3"/>
      <c r="C90" s="3"/>
      <c r="D90" s="3"/>
    </row>
    <row r="91" spans="2:4" s="2" customFormat="1" ht="13.5">
      <c r="B91" s="3"/>
      <c r="C91" s="3"/>
      <c r="D91" s="3"/>
    </row>
    <row r="92" spans="2:4" s="2" customFormat="1" ht="13.5">
      <c r="B92" s="3"/>
      <c r="C92" s="3"/>
      <c r="D92" s="3"/>
    </row>
    <row r="93" spans="1:4" ht="13.5">
      <c r="A93" s="2"/>
      <c r="B93" s="3"/>
      <c r="C93" s="3"/>
      <c r="D93" s="3"/>
    </row>
    <row r="94" spans="1:4" ht="13.5">
      <c r="A94" s="2"/>
      <c r="B94" s="3"/>
      <c r="C94" s="3"/>
      <c r="D94" s="3"/>
    </row>
  </sheetData>
  <sheetProtection/>
  <mergeCells count="4">
    <mergeCell ref="A5:D5"/>
    <mergeCell ref="B6:D6"/>
    <mergeCell ref="A1:D1"/>
    <mergeCell ref="A3:D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6"/>
  <sheetViews>
    <sheetView tabSelected="1" zoomScalePageLayoutView="0" workbookViewId="0" topLeftCell="A1">
      <selection activeCell="G12" sqref="G12"/>
    </sheetView>
  </sheetViews>
  <sheetFormatPr defaultColWidth="9.00390625" defaultRowHeight="13.5"/>
  <cols>
    <col min="1" max="1" width="49.00390625" style="0" customWidth="1"/>
    <col min="2" max="4" width="12.875" style="1" customWidth="1"/>
  </cols>
  <sheetData>
    <row r="1" spans="1:6" ht="14.25">
      <c r="A1" s="37" t="s">
        <v>234</v>
      </c>
      <c r="B1" s="37"/>
      <c r="C1" s="37"/>
      <c r="D1" s="37"/>
      <c r="E1" s="9"/>
      <c r="F1" s="9"/>
    </row>
    <row r="2" spans="2:4" s="21" customFormat="1" ht="12">
      <c r="B2" s="22"/>
      <c r="C2" s="22"/>
      <c r="D2" s="22"/>
    </row>
    <row r="3" spans="1:6" s="4" customFormat="1" ht="12">
      <c r="A3" s="38" t="s">
        <v>185</v>
      </c>
      <c r="B3" s="38"/>
      <c r="C3" s="38"/>
      <c r="D3" s="38"/>
      <c r="E3" s="10"/>
      <c r="F3" s="10"/>
    </row>
    <row r="4" spans="2:4" s="4" customFormat="1" ht="12">
      <c r="B4" s="5"/>
      <c r="C4" s="5"/>
      <c r="D4" s="5"/>
    </row>
    <row r="5" spans="1:6" s="4" customFormat="1" ht="12">
      <c r="A5" s="42" t="s">
        <v>68</v>
      </c>
      <c r="B5" s="42"/>
      <c r="C5" s="42"/>
      <c r="D5" s="42"/>
      <c r="E5" s="10"/>
      <c r="F5" s="10"/>
    </row>
    <row r="6" spans="1:4" s="4" customFormat="1" ht="18" customHeight="1">
      <c r="A6" s="6" t="s">
        <v>14</v>
      </c>
      <c r="B6" s="43" t="s">
        <v>12</v>
      </c>
      <c r="C6" s="40"/>
      <c r="D6" s="41"/>
    </row>
    <row r="7" spans="1:4" s="4" customFormat="1" ht="18" customHeight="1">
      <c r="A7" s="7" t="s">
        <v>0</v>
      </c>
      <c r="B7" s="33"/>
      <c r="C7" s="13"/>
      <c r="D7" s="13"/>
    </row>
    <row r="8" spans="1:4" s="4" customFormat="1" ht="18" customHeight="1">
      <c r="A8" s="7" t="s">
        <v>1</v>
      </c>
      <c r="B8" s="33"/>
      <c r="C8" s="15"/>
      <c r="D8" s="16"/>
    </row>
    <row r="9" spans="1:4" s="4" customFormat="1" ht="18" customHeight="1">
      <c r="A9" s="7" t="s">
        <v>84</v>
      </c>
      <c r="B9" s="34">
        <v>358940</v>
      </c>
      <c r="C9" s="15">
        <f>B9</f>
        <v>358940</v>
      </c>
      <c r="D9" s="16"/>
    </row>
    <row r="10" spans="1:4" s="4" customFormat="1" ht="18" customHeight="1">
      <c r="A10" s="7" t="s">
        <v>62</v>
      </c>
      <c r="B10" s="33">
        <v>160383</v>
      </c>
      <c r="C10" s="15"/>
      <c r="D10" s="16"/>
    </row>
    <row r="11" spans="1:4" s="4" customFormat="1" ht="18" customHeight="1">
      <c r="A11" s="7" t="s">
        <v>95</v>
      </c>
      <c r="B11" s="33">
        <v>2496785</v>
      </c>
      <c r="C11" s="15"/>
      <c r="D11" s="16"/>
    </row>
    <row r="12" spans="1:4" s="4" customFormat="1" ht="18" customHeight="1">
      <c r="A12" s="7" t="s">
        <v>161</v>
      </c>
      <c r="B12" s="29">
        <v>50590</v>
      </c>
      <c r="C12" s="15">
        <f>SUM(B10:B12)</f>
        <v>2707758</v>
      </c>
      <c r="D12" s="16"/>
    </row>
    <row r="13" spans="1:4" s="4" customFormat="1" ht="18" customHeight="1">
      <c r="A13" s="7" t="s">
        <v>162</v>
      </c>
      <c r="B13" s="35">
        <v>1022740</v>
      </c>
      <c r="C13" s="15">
        <f aca="true" t="shared" si="0" ref="C13:C20">B13</f>
        <v>1022740</v>
      </c>
      <c r="D13" s="16"/>
    </row>
    <row r="14" spans="1:4" s="4" customFormat="1" ht="18" customHeight="1">
      <c r="A14" s="7" t="s">
        <v>132</v>
      </c>
      <c r="B14" s="35">
        <v>5421249</v>
      </c>
      <c r="C14" s="15">
        <f t="shared" si="0"/>
        <v>5421249</v>
      </c>
      <c r="D14" s="16"/>
    </row>
    <row r="15" spans="1:4" s="4" customFormat="1" ht="18" customHeight="1">
      <c r="A15" s="7" t="s">
        <v>110</v>
      </c>
      <c r="B15" s="35">
        <v>60611</v>
      </c>
      <c r="C15" s="15">
        <f t="shared" si="0"/>
        <v>60611</v>
      </c>
      <c r="D15" s="16"/>
    </row>
    <row r="16" spans="1:4" s="4" customFormat="1" ht="18" customHeight="1">
      <c r="A16" s="7" t="s">
        <v>85</v>
      </c>
      <c r="B16" s="35">
        <v>767658</v>
      </c>
      <c r="C16" s="15">
        <f t="shared" si="0"/>
        <v>767658</v>
      </c>
      <c r="D16" s="16"/>
    </row>
    <row r="17" spans="1:4" s="4" customFormat="1" ht="18" customHeight="1">
      <c r="A17" s="7" t="s">
        <v>163</v>
      </c>
      <c r="B17" s="35">
        <v>4500000</v>
      </c>
      <c r="C17" s="15">
        <f t="shared" si="0"/>
        <v>4500000</v>
      </c>
      <c r="D17" s="16"/>
    </row>
    <row r="18" spans="1:4" s="4" customFormat="1" ht="18" customHeight="1">
      <c r="A18" s="7" t="s">
        <v>164</v>
      </c>
      <c r="B18" s="35">
        <v>77000</v>
      </c>
      <c r="C18" s="15">
        <f t="shared" si="0"/>
        <v>77000</v>
      </c>
      <c r="D18" s="16"/>
    </row>
    <row r="19" spans="1:4" s="4" customFormat="1" ht="18" customHeight="1">
      <c r="A19" s="7" t="s">
        <v>192</v>
      </c>
      <c r="B19" s="35">
        <v>177396</v>
      </c>
      <c r="C19" s="15">
        <f t="shared" si="0"/>
        <v>177396</v>
      </c>
      <c r="D19" s="16"/>
    </row>
    <row r="20" spans="1:4" s="4" customFormat="1" ht="18" customHeight="1">
      <c r="A20" s="7" t="s">
        <v>111</v>
      </c>
      <c r="B20" s="32">
        <v>17640</v>
      </c>
      <c r="C20" s="12">
        <f t="shared" si="0"/>
        <v>17640</v>
      </c>
      <c r="D20" s="16"/>
    </row>
    <row r="21" spans="1:4" s="4" customFormat="1" ht="18" customHeight="1">
      <c r="A21" s="7" t="s">
        <v>3</v>
      </c>
      <c r="B21" s="28"/>
      <c r="C21" s="15"/>
      <c r="D21" s="15">
        <f>SUM(C9:C20)</f>
        <v>15110992</v>
      </c>
    </row>
    <row r="22" spans="1:4" s="4" customFormat="1" ht="18" customHeight="1">
      <c r="A22" s="7" t="s">
        <v>27</v>
      </c>
      <c r="B22" s="28"/>
      <c r="C22" s="15"/>
      <c r="D22" s="16"/>
    </row>
    <row r="23" spans="1:4" s="4" customFormat="1" ht="18" customHeight="1">
      <c r="A23" s="7" t="s">
        <v>67</v>
      </c>
      <c r="C23" s="15"/>
      <c r="D23" s="16"/>
    </row>
    <row r="24" spans="1:4" s="4" customFormat="1" ht="18" customHeight="1">
      <c r="A24" s="7" t="s">
        <v>64</v>
      </c>
      <c r="B24" s="28"/>
      <c r="C24" s="15"/>
      <c r="D24" s="16"/>
    </row>
    <row r="25" spans="1:4" s="4" customFormat="1" ht="18" customHeight="1">
      <c r="A25" s="7" t="s">
        <v>193</v>
      </c>
      <c r="B25" s="28">
        <v>66072</v>
      </c>
      <c r="C25" s="15"/>
      <c r="D25" s="16"/>
    </row>
    <row r="26" spans="1:4" s="4" customFormat="1" ht="18" customHeight="1">
      <c r="A26" s="7" t="s">
        <v>112</v>
      </c>
      <c r="B26" s="28"/>
      <c r="C26" s="15"/>
      <c r="D26" s="16"/>
    </row>
    <row r="27" spans="1:4" s="4" customFormat="1" ht="18" customHeight="1">
      <c r="A27" s="7" t="s">
        <v>113</v>
      </c>
      <c r="B27" s="28"/>
      <c r="C27" s="15"/>
      <c r="D27" s="16"/>
    </row>
    <row r="28" spans="1:4" s="4" customFormat="1" ht="18" customHeight="1">
      <c r="A28" s="7" t="s">
        <v>194</v>
      </c>
      <c r="B28" s="28">
        <v>13485817</v>
      </c>
      <c r="C28" s="15"/>
      <c r="D28" s="16"/>
    </row>
    <row r="29" spans="1:4" s="4" customFormat="1" ht="18" customHeight="1">
      <c r="A29" s="7" t="s">
        <v>133</v>
      </c>
      <c r="B29" s="28"/>
      <c r="C29" s="15"/>
      <c r="D29" s="16"/>
    </row>
    <row r="30" spans="1:4" s="4" customFormat="1" ht="18" customHeight="1">
      <c r="A30" s="7" t="s">
        <v>134</v>
      </c>
      <c r="B30" s="28"/>
      <c r="C30" s="15"/>
      <c r="D30" s="16"/>
    </row>
    <row r="31" spans="1:4" s="4" customFormat="1" ht="18" customHeight="1">
      <c r="A31" s="7" t="s">
        <v>195</v>
      </c>
      <c r="B31" s="28">
        <v>319140</v>
      </c>
      <c r="C31" s="15"/>
      <c r="D31" s="16"/>
    </row>
    <row r="32" spans="1:4" s="4" customFormat="1" ht="18" customHeight="1">
      <c r="A32" s="7" t="s">
        <v>165</v>
      </c>
      <c r="B32" s="28"/>
      <c r="C32" s="15"/>
      <c r="D32" s="16"/>
    </row>
    <row r="33" spans="1:4" s="4" customFormat="1" ht="18" customHeight="1">
      <c r="A33" s="7" t="s">
        <v>166</v>
      </c>
      <c r="B33" s="28"/>
      <c r="C33" s="15"/>
      <c r="D33" s="16"/>
    </row>
    <row r="34" spans="1:4" s="4" customFormat="1" ht="18" customHeight="1">
      <c r="A34" s="7" t="s">
        <v>196</v>
      </c>
      <c r="B34" s="29">
        <v>3066133</v>
      </c>
      <c r="C34" s="15">
        <f>SUM(B25:B34)</f>
        <v>16937162</v>
      </c>
      <c r="D34" s="16"/>
    </row>
    <row r="35" spans="1:4" s="4" customFormat="1" ht="18" customHeight="1">
      <c r="A35" s="7" t="s">
        <v>114</v>
      </c>
      <c r="B35" s="28"/>
      <c r="C35" s="15"/>
      <c r="D35" s="16"/>
    </row>
    <row r="36" spans="1:4" s="4" customFormat="1" ht="18" customHeight="1">
      <c r="A36" s="7" t="s">
        <v>115</v>
      </c>
      <c r="B36" s="28"/>
      <c r="C36" s="15"/>
      <c r="D36" s="16"/>
    </row>
    <row r="37" spans="1:4" s="4" customFormat="1" ht="18" customHeight="1">
      <c r="A37" s="7" t="s">
        <v>197</v>
      </c>
      <c r="B37" s="28">
        <v>1864591</v>
      </c>
      <c r="C37" s="15"/>
      <c r="D37" s="16"/>
    </row>
    <row r="38" spans="1:4" s="4" customFormat="1" ht="18" customHeight="1">
      <c r="A38" s="7" t="s">
        <v>116</v>
      </c>
      <c r="B38" s="28"/>
      <c r="C38" s="15"/>
      <c r="D38" s="16"/>
    </row>
    <row r="39" spans="1:4" s="4" customFormat="1" ht="18" customHeight="1">
      <c r="A39" s="7" t="s">
        <v>117</v>
      </c>
      <c r="B39" s="28"/>
      <c r="C39" s="15"/>
      <c r="D39" s="16"/>
    </row>
    <row r="40" spans="1:4" s="4" customFormat="1" ht="18" customHeight="1">
      <c r="A40" s="7" t="s">
        <v>198</v>
      </c>
      <c r="B40" s="28">
        <v>3111514</v>
      </c>
      <c r="C40" s="15"/>
      <c r="D40" s="16"/>
    </row>
    <row r="41" spans="1:4" s="4" customFormat="1" ht="18" customHeight="1">
      <c r="A41" s="7" t="s">
        <v>167</v>
      </c>
      <c r="B41" s="28"/>
      <c r="C41" s="15"/>
      <c r="D41" s="16"/>
    </row>
    <row r="42" spans="1:4" s="4" customFormat="1" ht="18" customHeight="1">
      <c r="A42" s="7" t="s">
        <v>179</v>
      </c>
      <c r="B42" s="28"/>
      <c r="C42" s="15"/>
      <c r="D42" s="16"/>
    </row>
    <row r="43" spans="1:4" s="4" customFormat="1" ht="18" customHeight="1">
      <c r="A43" s="7" t="s">
        <v>199</v>
      </c>
      <c r="B43" s="28">
        <v>591658</v>
      </c>
      <c r="C43" s="15"/>
      <c r="D43" s="16"/>
    </row>
    <row r="44" spans="1:4" s="4" customFormat="1" ht="18" customHeight="1">
      <c r="A44" s="7" t="s">
        <v>168</v>
      </c>
      <c r="B44" s="28"/>
      <c r="C44" s="15"/>
      <c r="D44" s="16"/>
    </row>
    <row r="45" spans="1:4" s="4" customFormat="1" ht="18" customHeight="1">
      <c r="A45" s="7" t="s">
        <v>180</v>
      </c>
      <c r="B45" s="28"/>
      <c r="C45" s="15"/>
      <c r="D45" s="16"/>
    </row>
    <row r="46" spans="1:4" s="4" customFormat="1" ht="18" customHeight="1">
      <c r="A46" s="7" t="s">
        <v>200</v>
      </c>
      <c r="B46" s="29">
        <v>1</v>
      </c>
      <c r="C46" s="15">
        <f>SUM(B37:B46)</f>
        <v>5567764</v>
      </c>
      <c r="D46" s="16"/>
    </row>
    <row r="47" spans="1:4" s="4" customFormat="1" ht="18" customHeight="1">
      <c r="A47" s="7" t="s">
        <v>118</v>
      </c>
      <c r="B47" s="28"/>
      <c r="C47" s="15"/>
      <c r="D47" s="16"/>
    </row>
    <row r="48" spans="1:4" s="4" customFormat="1" ht="18" customHeight="1">
      <c r="A48" s="7" t="s">
        <v>119</v>
      </c>
      <c r="B48" s="28"/>
      <c r="C48" s="15"/>
      <c r="D48" s="16"/>
    </row>
    <row r="49" spans="1:4" s="4" customFormat="1" ht="18" customHeight="1">
      <c r="A49" s="7" t="s">
        <v>211</v>
      </c>
      <c r="B49" s="28">
        <v>152297</v>
      </c>
      <c r="C49" s="15"/>
      <c r="D49" s="16"/>
    </row>
    <row r="50" spans="1:4" s="4" customFormat="1" ht="18" customHeight="1">
      <c r="A50" s="7" t="s">
        <v>120</v>
      </c>
      <c r="B50" s="28"/>
      <c r="C50" s="15"/>
      <c r="D50" s="16"/>
    </row>
    <row r="51" spans="1:4" s="4" customFormat="1" ht="18" customHeight="1">
      <c r="A51" s="7" t="s">
        <v>121</v>
      </c>
      <c r="B51" s="28"/>
      <c r="C51" s="15"/>
      <c r="D51" s="16"/>
    </row>
    <row r="52" spans="1:4" s="4" customFormat="1" ht="18" customHeight="1">
      <c r="A52" s="7" t="s">
        <v>212</v>
      </c>
      <c r="B52" s="28">
        <v>433318</v>
      </c>
      <c r="C52" s="15"/>
      <c r="D52" s="16"/>
    </row>
    <row r="53" spans="1:4" s="4" customFormat="1" ht="18" customHeight="1">
      <c r="A53" s="7" t="s">
        <v>135</v>
      </c>
      <c r="B53" s="28"/>
      <c r="C53" s="15"/>
      <c r="D53" s="16"/>
    </row>
    <row r="54" spans="1:4" s="4" customFormat="1" ht="18" customHeight="1">
      <c r="A54" s="7" t="s">
        <v>136</v>
      </c>
      <c r="B54" s="28"/>
      <c r="C54" s="15"/>
      <c r="D54" s="16"/>
    </row>
    <row r="55" spans="1:4" s="4" customFormat="1" ht="18" customHeight="1">
      <c r="A55" s="7" t="s">
        <v>213</v>
      </c>
      <c r="B55" s="28">
        <v>146348</v>
      </c>
      <c r="C55" s="15"/>
      <c r="D55" s="16"/>
    </row>
    <row r="56" spans="1:4" s="4" customFormat="1" ht="18" customHeight="1">
      <c r="A56" s="7" t="s">
        <v>169</v>
      </c>
      <c r="B56" s="28"/>
      <c r="C56" s="15"/>
      <c r="D56" s="16"/>
    </row>
    <row r="57" spans="1:4" s="4" customFormat="1" ht="18" customHeight="1">
      <c r="A57" s="7" t="s">
        <v>182</v>
      </c>
      <c r="B57" s="28"/>
      <c r="C57" s="15"/>
      <c r="D57" s="16"/>
    </row>
    <row r="58" spans="1:4" s="4" customFormat="1" ht="18" customHeight="1">
      <c r="A58" s="7" t="s">
        <v>214</v>
      </c>
      <c r="B58" s="28">
        <v>139502</v>
      </c>
      <c r="C58" s="15"/>
      <c r="D58" s="16"/>
    </row>
    <row r="59" spans="1:4" s="4" customFormat="1" ht="18" customHeight="1">
      <c r="A59" s="7" t="s">
        <v>215</v>
      </c>
      <c r="B59" s="28"/>
      <c r="C59" s="15"/>
      <c r="D59" s="16"/>
    </row>
    <row r="60" spans="1:4" s="4" customFormat="1" ht="18" customHeight="1">
      <c r="A60" s="7" t="s">
        <v>226</v>
      </c>
      <c r="B60" s="28"/>
      <c r="C60" s="15"/>
      <c r="D60" s="16"/>
    </row>
    <row r="61" spans="1:4" s="4" customFormat="1" ht="18" customHeight="1">
      <c r="A61" s="7" t="s">
        <v>227</v>
      </c>
      <c r="B61" s="29">
        <v>621977</v>
      </c>
      <c r="C61" s="15">
        <f>SUM(B49:B61)</f>
        <v>1493442</v>
      </c>
      <c r="D61" s="16"/>
    </row>
    <row r="62" spans="1:4" s="4" customFormat="1" ht="18" customHeight="1">
      <c r="A62" s="7" t="s">
        <v>122</v>
      </c>
      <c r="B62" s="28"/>
      <c r="C62" s="15"/>
      <c r="D62" s="16"/>
    </row>
    <row r="63" spans="1:4" s="4" customFormat="1" ht="18" customHeight="1">
      <c r="A63" s="7" t="s">
        <v>123</v>
      </c>
      <c r="B63" s="28"/>
      <c r="C63" s="15"/>
      <c r="D63" s="16"/>
    </row>
    <row r="64" spans="1:4" s="4" customFormat="1" ht="18" customHeight="1">
      <c r="A64" s="7" t="s">
        <v>201</v>
      </c>
      <c r="B64" s="28">
        <v>2155708</v>
      </c>
      <c r="C64" s="15"/>
      <c r="D64" s="16"/>
    </row>
    <row r="65" spans="1:4" s="4" customFormat="1" ht="18" customHeight="1">
      <c r="A65" s="7" t="s">
        <v>146</v>
      </c>
      <c r="B65" s="28"/>
      <c r="C65" s="15"/>
      <c r="D65" s="16"/>
    </row>
    <row r="66" spans="1:4" s="4" customFormat="1" ht="18" customHeight="1">
      <c r="A66" s="7" t="s">
        <v>147</v>
      </c>
      <c r="B66" s="28"/>
      <c r="C66" s="15"/>
      <c r="D66" s="16"/>
    </row>
    <row r="67" spans="1:4" s="4" customFormat="1" ht="18" customHeight="1">
      <c r="A67" s="7" t="s">
        <v>202</v>
      </c>
      <c r="B67" s="28">
        <v>247588</v>
      </c>
      <c r="C67" s="15"/>
      <c r="D67" s="16"/>
    </row>
    <row r="68" spans="1:4" s="4" customFormat="1" ht="18" customHeight="1">
      <c r="A68" s="7" t="s">
        <v>148</v>
      </c>
      <c r="B68" s="28"/>
      <c r="C68" s="15"/>
      <c r="D68" s="16"/>
    </row>
    <row r="69" spans="1:4" s="4" customFormat="1" ht="18" customHeight="1">
      <c r="A69" s="7" t="s">
        <v>183</v>
      </c>
      <c r="B69" s="28"/>
      <c r="C69" s="15"/>
      <c r="D69" s="16"/>
    </row>
    <row r="70" spans="1:4" s="4" customFormat="1" ht="18" customHeight="1">
      <c r="A70" s="7" t="s">
        <v>203</v>
      </c>
      <c r="B70" s="28">
        <v>297792</v>
      </c>
      <c r="C70" s="15"/>
      <c r="D70" s="16"/>
    </row>
    <row r="71" spans="1:4" s="4" customFormat="1" ht="18" customHeight="1">
      <c r="A71" s="7" t="s">
        <v>170</v>
      </c>
      <c r="B71" s="28"/>
      <c r="C71" s="15"/>
      <c r="D71" s="16"/>
    </row>
    <row r="72" spans="1:4" s="4" customFormat="1" ht="18" customHeight="1">
      <c r="A72" s="7" t="s">
        <v>171</v>
      </c>
      <c r="B72" s="28"/>
      <c r="C72" s="15"/>
      <c r="D72" s="16"/>
    </row>
    <row r="73" spans="1:4" s="4" customFormat="1" ht="18" customHeight="1">
      <c r="A73" s="7" t="s">
        <v>204</v>
      </c>
      <c r="B73" s="28">
        <v>77340</v>
      </c>
      <c r="C73" s="15"/>
      <c r="D73" s="16"/>
    </row>
    <row r="74" spans="1:4" s="4" customFormat="1" ht="18" customHeight="1">
      <c r="A74" s="7" t="s">
        <v>205</v>
      </c>
      <c r="B74" s="28"/>
      <c r="C74" s="15"/>
      <c r="D74" s="16"/>
    </row>
    <row r="75" spans="1:4" s="4" customFormat="1" ht="18" customHeight="1">
      <c r="A75" s="7" t="s">
        <v>206</v>
      </c>
      <c r="B75" s="28"/>
      <c r="C75" s="15"/>
      <c r="D75" s="16"/>
    </row>
    <row r="76" spans="1:4" s="4" customFormat="1" ht="18" customHeight="1">
      <c r="A76" s="7" t="s">
        <v>207</v>
      </c>
      <c r="B76" s="28">
        <v>1672721</v>
      </c>
      <c r="C76" s="15"/>
      <c r="D76" s="16"/>
    </row>
    <row r="77" spans="1:4" s="4" customFormat="1" ht="18" customHeight="1">
      <c r="A77" s="7" t="s">
        <v>208</v>
      </c>
      <c r="B77" s="28"/>
      <c r="C77" s="15"/>
      <c r="D77" s="16"/>
    </row>
    <row r="78" spans="1:4" s="4" customFormat="1" ht="18" customHeight="1">
      <c r="A78" s="7" t="s">
        <v>209</v>
      </c>
      <c r="B78" s="28"/>
      <c r="C78" s="15"/>
      <c r="D78" s="16"/>
    </row>
    <row r="79" spans="1:4" s="4" customFormat="1" ht="18" customHeight="1">
      <c r="A79" s="7" t="s">
        <v>210</v>
      </c>
      <c r="B79" s="29">
        <v>368106</v>
      </c>
      <c r="C79" s="15">
        <f>SUM(B64:B79)</f>
        <v>4819255</v>
      </c>
      <c r="D79" s="16"/>
    </row>
    <row r="80" spans="1:4" s="4" customFormat="1" ht="18" customHeight="1">
      <c r="A80" s="7" t="s">
        <v>63</v>
      </c>
      <c r="B80" s="28"/>
      <c r="C80" s="15"/>
      <c r="D80" s="16"/>
    </row>
    <row r="81" spans="1:4" s="4" customFormat="1" ht="18" customHeight="1">
      <c r="A81" s="7" t="s">
        <v>65</v>
      </c>
      <c r="B81" s="28"/>
      <c r="C81" s="15"/>
      <c r="D81" s="16"/>
    </row>
    <row r="82" spans="1:4" s="4" customFormat="1" ht="18" customHeight="1">
      <c r="A82" s="7" t="s">
        <v>86</v>
      </c>
      <c r="B82" s="28">
        <v>1</v>
      </c>
      <c r="C82" s="15"/>
      <c r="D82" s="16"/>
    </row>
    <row r="83" spans="1:4" s="4" customFormat="1" ht="18" customHeight="1">
      <c r="A83" s="7" t="s">
        <v>87</v>
      </c>
      <c r="B83" s="28"/>
      <c r="C83" s="15"/>
      <c r="D83" s="16"/>
    </row>
    <row r="84" spans="1:4" s="4" customFormat="1" ht="18" customHeight="1">
      <c r="A84" s="7" t="s">
        <v>88</v>
      </c>
      <c r="B84" s="28"/>
      <c r="C84" s="15"/>
      <c r="D84" s="16"/>
    </row>
    <row r="85" spans="1:4" s="4" customFormat="1" ht="18" customHeight="1">
      <c r="A85" s="7" t="s">
        <v>216</v>
      </c>
      <c r="B85" s="28">
        <v>1</v>
      </c>
      <c r="C85" s="15"/>
      <c r="D85" s="16"/>
    </row>
    <row r="86" spans="1:4" s="4" customFormat="1" ht="18" customHeight="1">
      <c r="A86" s="7" t="s">
        <v>149</v>
      </c>
      <c r="B86" s="28"/>
      <c r="C86" s="15"/>
      <c r="D86" s="16"/>
    </row>
    <row r="87" spans="1:4" s="4" customFormat="1" ht="18" customHeight="1">
      <c r="A87" s="7" t="s">
        <v>150</v>
      </c>
      <c r="B87" s="28"/>
      <c r="C87" s="15"/>
      <c r="D87" s="16"/>
    </row>
    <row r="88" spans="1:4" s="4" customFormat="1" ht="18" customHeight="1">
      <c r="A88" s="7" t="s">
        <v>217</v>
      </c>
      <c r="B88" s="29">
        <v>287012</v>
      </c>
      <c r="C88" s="15">
        <f>SUM(B82:B88)</f>
        <v>287014</v>
      </c>
      <c r="D88" s="16"/>
    </row>
    <row r="89" spans="1:4" s="4" customFormat="1" ht="18" customHeight="1">
      <c r="A89" s="7" t="s">
        <v>124</v>
      </c>
      <c r="B89" s="36"/>
      <c r="C89" s="15"/>
      <c r="D89" s="16"/>
    </row>
    <row r="90" spans="1:4" s="4" customFormat="1" ht="18" customHeight="1">
      <c r="A90" s="7" t="s">
        <v>125</v>
      </c>
      <c r="B90" s="28"/>
      <c r="C90" s="15"/>
      <c r="D90" s="16"/>
    </row>
    <row r="91" spans="1:4" s="4" customFormat="1" ht="18" customHeight="1">
      <c r="A91" s="7" t="s">
        <v>218</v>
      </c>
      <c r="B91" s="28">
        <v>59302</v>
      </c>
      <c r="C91" s="15"/>
      <c r="D91" s="16"/>
    </row>
    <row r="92" spans="1:4" s="4" customFormat="1" ht="18" customHeight="1">
      <c r="A92" s="7" t="s">
        <v>126</v>
      </c>
      <c r="B92" s="28"/>
      <c r="C92" s="15"/>
      <c r="D92" s="16"/>
    </row>
    <row r="93" spans="1:4" s="4" customFormat="1" ht="18" customHeight="1">
      <c r="A93" s="7" t="s">
        <v>127</v>
      </c>
      <c r="B93" s="28"/>
      <c r="C93" s="15"/>
      <c r="D93" s="16"/>
    </row>
    <row r="94" spans="1:4" s="4" customFormat="1" ht="18" customHeight="1">
      <c r="A94" s="7" t="s">
        <v>219</v>
      </c>
      <c r="B94" s="28">
        <v>11276</v>
      </c>
      <c r="C94" s="15"/>
      <c r="D94" s="16"/>
    </row>
    <row r="95" spans="1:4" s="4" customFormat="1" ht="18" customHeight="1">
      <c r="A95" s="7" t="s">
        <v>128</v>
      </c>
      <c r="B95" s="28"/>
      <c r="C95" s="15"/>
      <c r="D95" s="16"/>
    </row>
    <row r="96" spans="1:4" s="4" customFormat="1" ht="18" customHeight="1">
      <c r="A96" s="7" t="s">
        <v>129</v>
      </c>
      <c r="B96" s="28"/>
      <c r="C96" s="15"/>
      <c r="D96" s="16"/>
    </row>
    <row r="97" spans="1:4" s="4" customFormat="1" ht="18" customHeight="1">
      <c r="A97" s="7" t="s">
        <v>220</v>
      </c>
      <c r="B97" s="28">
        <v>11840</v>
      </c>
      <c r="C97" s="15"/>
      <c r="D97" s="16"/>
    </row>
    <row r="98" spans="1:4" s="4" customFormat="1" ht="18" customHeight="1">
      <c r="A98" s="7" t="s">
        <v>172</v>
      </c>
      <c r="B98" s="28"/>
      <c r="C98" s="15"/>
      <c r="D98" s="16"/>
    </row>
    <row r="99" spans="1:4" s="4" customFormat="1" ht="18" customHeight="1">
      <c r="A99" s="7" t="s">
        <v>175</v>
      </c>
      <c r="B99" s="28"/>
      <c r="C99" s="15"/>
      <c r="D99" s="16"/>
    </row>
    <row r="100" spans="1:4" s="4" customFormat="1" ht="18" customHeight="1">
      <c r="A100" s="7" t="s">
        <v>221</v>
      </c>
      <c r="B100" s="28">
        <v>120085</v>
      </c>
      <c r="C100" s="15"/>
      <c r="D100" s="16"/>
    </row>
    <row r="101" spans="1:4" s="4" customFormat="1" ht="18" customHeight="1">
      <c r="A101" s="7" t="s">
        <v>173</v>
      </c>
      <c r="B101" s="28"/>
      <c r="C101" s="15"/>
      <c r="D101" s="16"/>
    </row>
    <row r="102" spans="1:4" s="4" customFormat="1" ht="18" customHeight="1">
      <c r="A102" s="7" t="s">
        <v>176</v>
      </c>
      <c r="B102" s="28"/>
      <c r="C102" s="15"/>
      <c r="D102" s="16"/>
    </row>
    <row r="103" spans="1:4" s="4" customFormat="1" ht="18" customHeight="1">
      <c r="A103" s="7" t="s">
        <v>222</v>
      </c>
      <c r="B103" s="28">
        <v>257941</v>
      </c>
      <c r="C103" s="15"/>
      <c r="D103" s="16"/>
    </row>
    <row r="104" spans="1:4" s="4" customFormat="1" ht="18" customHeight="1">
      <c r="A104" s="7" t="s">
        <v>174</v>
      </c>
      <c r="B104" s="28"/>
      <c r="C104" s="15"/>
      <c r="D104" s="16"/>
    </row>
    <row r="105" spans="1:4" s="4" customFormat="1" ht="18" customHeight="1">
      <c r="A105" s="7" t="s">
        <v>177</v>
      </c>
      <c r="B105" s="28"/>
      <c r="C105" s="15"/>
      <c r="D105" s="16"/>
    </row>
    <row r="106" spans="1:4" s="4" customFormat="1" ht="18" customHeight="1">
      <c r="A106" s="7" t="s">
        <v>223</v>
      </c>
      <c r="B106" s="29">
        <v>186131</v>
      </c>
      <c r="C106" s="15">
        <f>SUM(B91:B106)</f>
        <v>646575</v>
      </c>
      <c r="D106" s="16"/>
    </row>
    <row r="107" spans="1:4" s="4" customFormat="1" ht="18" customHeight="1">
      <c r="A107" s="7" t="s">
        <v>66</v>
      </c>
      <c r="B107" s="32">
        <v>50000</v>
      </c>
      <c r="C107" s="15">
        <f>B107</f>
        <v>50000</v>
      </c>
      <c r="D107" s="16"/>
    </row>
    <row r="108" spans="1:4" s="4" customFormat="1" ht="18" customHeight="1">
      <c r="A108" s="7" t="s">
        <v>224</v>
      </c>
      <c r="B108" s="32">
        <v>1170000</v>
      </c>
      <c r="C108" s="15">
        <f>B108</f>
        <v>1170000</v>
      </c>
      <c r="D108" s="16"/>
    </row>
    <row r="109" spans="1:4" s="4" customFormat="1" ht="18" customHeight="1">
      <c r="A109" s="7" t="s">
        <v>137</v>
      </c>
      <c r="B109" s="28">
        <v>329680</v>
      </c>
      <c r="C109" s="15"/>
      <c r="D109" s="16"/>
    </row>
    <row r="110" spans="1:4" s="4" customFormat="1" ht="18" customHeight="1">
      <c r="A110" s="7" t="s">
        <v>178</v>
      </c>
      <c r="B110" s="28">
        <v>369180</v>
      </c>
      <c r="C110" s="15"/>
      <c r="D110" s="16"/>
    </row>
    <row r="111" spans="1:4" s="4" customFormat="1" ht="18" customHeight="1">
      <c r="A111" s="7" t="s">
        <v>225</v>
      </c>
      <c r="B111" s="28">
        <v>37548</v>
      </c>
      <c r="C111" s="12">
        <f>SUM(B109:B111)</f>
        <v>736408</v>
      </c>
      <c r="D111" s="16"/>
    </row>
    <row r="112" spans="1:4" s="4" customFormat="1" ht="18" customHeight="1">
      <c r="A112" s="7" t="s">
        <v>33</v>
      </c>
      <c r="B112" s="36"/>
      <c r="C112" s="15"/>
      <c r="D112" s="12">
        <f>SUM(C34:C111)</f>
        <v>31707620</v>
      </c>
    </row>
    <row r="113" spans="1:4" s="4" customFormat="1" ht="18" customHeight="1" thickBot="1">
      <c r="A113" s="7" t="s">
        <v>4</v>
      </c>
      <c r="B113" s="28"/>
      <c r="C113" s="15"/>
      <c r="D113" s="17">
        <f>D21+D112</f>
        <v>46818612</v>
      </c>
    </row>
    <row r="114" spans="1:4" s="4" customFormat="1" ht="18" customHeight="1" thickTop="1">
      <c r="A114" s="7"/>
      <c r="B114" s="28"/>
      <c r="C114" s="15"/>
      <c r="D114" s="16"/>
    </row>
    <row r="115" spans="1:4" s="4" customFormat="1" ht="18" customHeight="1">
      <c r="A115" s="7" t="s">
        <v>5</v>
      </c>
      <c r="B115" s="28"/>
      <c r="C115" s="15"/>
      <c r="D115" s="16"/>
    </row>
    <row r="116" spans="1:4" s="4" customFormat="1" ht="18" customHeight="1">
      <c r="A116" s="7" t="s">
        <v>17</v>
      </c>
      <c r="B116" s="28"/>
      <c r="C116" s="15"/>
      <c r="D116" s="16"/>
    </row>
    <row r="117" spans="1:4" s="4" customFormat="1" ht="18" customHeight="1">
      <c r="A117" s="7" t="s">
        <v>181</v>
      </c>
      <c r="B117" s="29">
        <v>270912</v>
      </c>
      <c r="C117" s="15">
        <f>B117</f>
        <v>270912</v>
      </c>
      <c r="D117" s="16"/>
    </row>
    <row r="118" spans="1:4" s="4" customFormat="1" ht="18" customHeight="1">
      <c r="A118" s="7" t="s">
        <v>228</v>
      </c>
      <c r="B118" s="28">
        <v>500000</v>
      </c>
      <c r="C118" s="15"/>
      <c r="D118" s="16"/>
    </row>
    <row r="119" spans="1:4" s="4" customFormat="1" ht="18" customHeight="1">
      <c r="A119" s="7" t="s">
        <v>69</v>
      </c>
      <c r="B119" s="28">
        <v>1130200</v>
      </c>
      <c r="C119" s="15"/>
      <c r="D119" s="16"/>
    </row>
    <row r="120" spans="1:4" s="4" customFormat="1" ht="18" customHeight="1">
      <c r="A120" s="7" t="s">
        <v>70</v>
      </c>
      <c r="B120" s="28">
        <v>300000</v>
      </c>
      <c r="C120" s="15"/>
      <c r="D120" s="16"/>
    </row>
    <row r="121" spans="1:4" s="4" customFormat="1" ht="18" customHeight="1">
      <c r="A121" s="7" t="s">
        <v>89</v>
      </c>
      <c r="B121" s="28">
        <v>13000</v>
      </c>
      <c r="C121" s="15"/>
      <c r="D121" s="16"/>
    </row>
    <row r="122" spans="1:4" s="4" customFormat="1" ht="18" customHeight="1">
      <c r="A122" s="7" t="s">
        <v>229</v>
      </c>
      <c r="B122" s="29">
        <v>120418</v>
      </c>
      <c r="C122" s="15">
        <f>SUM(B118:B122)</f>
        <v>2063618</v>
      </c>
      <c r="D122" s="16"/>
    </row>
    <row r="123" spans="1:4" s="4" customFormat="1" ht="18" customHeight="1">
      <c r="A123" s="7" t="s">
        <v>230</v>
      </c>
      <c r="B123" s="36">
        <v>233230</v>
      </c>
      <c r="C123" s="15"/>
      <c r="D123" s="16"/>
    </row>
    <row r="124" spans="1:4" s="4" customFormat="1" ht="18" customHeight="1">
      <c r="A124" s="7" t="s">
        <v>151</v>
      </c>
      <c r="B124" s="28">
        <v>107627</v>
      </c>
      <c r="C124" s="15"/>
      <c r="D124" s="16"/>
    </row>
    <row r="125" spans="1:4" s="4" customFormat="1" ht="18" customHeight="1">
      <c r="A125" s="7" t="s">
        <v>231</v>
      </c>
      <c r="B125" s="29">
        <v>49200</v>
      </c>
      <c r="C125" s="12">
        <f>SUM(B123:B125)</f>
        <v>390057</v>
      </c>
      <c r="D125" s="16"/>
    </row>
    <row r="126" spans="1:4" s="4" customFormat="1" ht="18" customHeight="1">
      <c r="A126" s="7" t="s">
        <v>18</v>
      </c>
      <c r="B126" s="28"/>
      <c r="C126" s="15"/>
      <c r="D126" s="15">
        <f>SUM(C117:C125)</f>
        <v>2724587</v>
      </c>
    </row>
    <row r="127" spans="1:4" s="4" customFormat="1" ht="18" customHeight="1">
      <c r="A127" s="7" t="s">
        <v>36</v>
      </c>
      <c r="B127" s="28"/>
      <c r="C127" s="15"/>
      <c r="D127" s="15"/>
    </row>
    <row r="128" spans="1:4" s="4" customFormat="1" ht="18" customHeight="1">
      <c r="A128" s="7" t="s">
        <v>130</v>
      </c>
      <c r="B128" s="28">
        <v>14448000</v>
      </c>
      <c r="C128" s="15"/>
      <c r="D128" s="15"/>
    </row>
    <row r="129" spans="1:4" s="4" customFormat="1" ht="18" customHeight="1">
      <c r="A129" s="7" t="s">
        <v>233</v>
      </c>
      <c r="B129" s="29">
        <v>2499000</v>
      </c>
      <c r="C129" s="15">
        <f>SUM(B128:B129)</f>
        <v>16947000</v>
      </c>
      <c r="D129" s="15"/>
    </row>
    <row r="130" spans="1:4" s="4" customFormat="1" ht="18" customHeight="1">
      <c r="A130" s="7" t="s">
        <v>152</v>
      </c>
      <c r="B130" s="28">
        <v>2712940</v>
      </c>
      <c r="C130" s="15"/>
      <c r="D130" s="15"/>
    </row>
    <row r="131" spans="1:4" s="4" customFormat="1" ht="18" customHeight="1">
      <c r="A131" s="7" t="s">
        <v>232</v>
      </c>
      <c r="B131" s="29">
        <v>1740000</v>
      </c>
      <c r="C131" s="12">
        <f>SUM(B130:B131)</f>
        <v>4452940</v>
      </c>
      <c r="D131" s="15"/>
    </row>
    <row r="132" spans="1:4" s="4" customFormat="1" ht="18" customHeight="1">
      <c r="A132" s="7" t="s">
        <v>71</v>
      </c>
      <c r="B132" s="28"/>
      <c r="C132" s="15"/>
      <c r="D132" s="12">
        <f>SUM(C129:C131)</f>
        <v>21399940</v>
      </c>
    </row>
    <row r="133" spans="1:4" s="4" customFormat="1" ht="18" customHeight="1" thickBot="1">
      <c r="A133" s="7" t="s">
        <v>6</v>
      </c>
      <c r="B133" s="28"/>
      <c r="C133" s="15"/>
      <c r="D133" s="17">
        <f>SUM(D126:D132)</f>
        <v>24124527</v>
      </c>
    </row>
    <row r="134" spans="1:4" s="4" customFormat="1" ht="18" customHeight="1" thickTop="1">
      <c r="A134" s="7"/>
      <c r="B134" s="28"/>
      <c r="C134" s="15"/>
      <c r="D134" s="16"/>
    </row>
    <row r="135" spans="1:4" s="4" customFormat="1" ht="18" customHeight="1" thickBot="1">
      <c r="A135" s="8" t="s">
        <v>15</v>
      </c>
      <c r="B135" s="29"/>
      <c r="C135" s="12"/>
      <c r="D135" s="17">
        <f>D113-D133</f>
        <v>22694085</v>
      </c>
    </row>
    <row r="136" spans="2:4" s="4" customFormat="1" ht="12.75" thickTop="1">
      <c r="B136" s="5"/>
      <c r="C136" s="20"/>
      <c r="D136" s="23"/>
    </row>
    <row r="137" spans="2:4" s="4" customFormat="1" ht="12">
      <c r="B137" s="5"/>
      <c r="C137" s="20"/>
      <c r="D137" s="23"/>
    </row>
    <row r="138" spans="2:4" s="4" customFormat="1" ht="12">
      <c r="B138" s="5"/>
      <c r="C138" s="20"/>
      <c r="D138" s="20"/>
    </row>
    <row r="139" spans="2:4" s="4" customFormat="1" ht="12">
      <c r="B139" s="5"/>
      <c r="C139" s="20"/>
      <c r="D139" s="20"/>
    </row>
    <row r="140" spans="2:4" s="4" customFormat="1" ht="12">
      <c r="B140" s="5"/>
      <c r="C140" s="20"/>
      <c r="D140" s="20"/>
    </row>
    <row r="141" spans="2:4" s="4" customFormat="1" ht="12">
      <c r="B141" s="5"/>
      <c r="C141" s="20"/>
      <c r="D141" s="20"/>
    </row>
    <row r="142" spans="2:4" s="4" customFormat="1" ht="12">
      <c r="B142" s="5"/>
      <c r="C142" s="20"/>
      <c r="D142" s="20"/>
    </row>
    <row r="143" spans="2:4" s="4" customFormat="1" ht="12">
      <c r="B143" s="5"/>
      <c r="C143" s="5"/>
      <c r="D143" s="5"/>
    </row>
    <row r="144" spans="2:4" s="4" customFormat="1" ht="12">
      <c r="B144" s="5"/>
      <c r="C144" s="5"/>
      <c r="D144" s="5"/>
    </row>
    <row r="145" spans="2:4" s="4" customFormat="1" ht="12">
      <c r="B145" s="5"/>
      <c r="C145" s="5"/>
      <c r="D145" s="5"/>
    </row>
    <row r="146" spans="2:4" s="4" customFormat="1" ht="12">
      <c r="B146" s="5"/>
      <c r="C146" s="5"/>
      <c r="D146" s="5"/>
    </row>
    <row r="147" spans="2:4" s="4" customFormat="1" ht="12">
      <c r="B147" s="5"/>
      <c r="C147" s="5"/>
      <c r="D147" s="5"/>
    </row>
    <row r="148" spans="2:4" s="4" customFormat="1" ht="12">
      <c r="B148" s="5"/>
      <c r="C148" s="5"/>
      <c r="D148" s="5"/>
    </row>
    <row r="149" spans="2:4" s="4" customFormat="1" ht="12">
      <c r="B149" s="5"/>
      <c r="C149" s="5"/>
      <c r="D149" s="5"/>
    </row>
    <row r="150" spans="2:4" s="4" customFormat="1" ht="12">
      <c r="B150" s="5"/>
      <c r="C150" s="5"/>
      <c r="D150" s="5"/>
    </row>
    <row r="151" spans="2:4" s="4" customFormat="1" ht="12">
      <c r="B151" s="5"/>
      <c r="C151" s="5"/>
      <c r="D151" s="5"/>
    </row>
    <row r="152" spans="2:4" s="2" customFormat="1" ht="13.5">
      <c r="B152" s="3"/>
      <c r="C152" s="3"/>
      <c r="D152" s="3"/>
    </row>
    <row r="153" spans="2:4" s="2" customFormat="1" ht="13.5">
      <c r="B153" s="3"/>
      <c r="C153" s="3"/>
      <c r="D153" s="3"/>
    </row>
    <row r="154" spans="2:4" s="2" customFormat="1" ht="13.5">
      <c r="B154" s="3"/>
      <c r="C154" s="3"/>
      <c r="D154" s="3"/>
    </row>
    <row r="155" spans="2:4" s="2" customFormat="1" ht="13.5">
      <c r="B155" s="3"/>
      <c r="C155" s="3"/>
      <c r="D155" s="3"/>
    </row>
    <row r="156" spans="2:4" s="2" customFormat="1" ht="13.5">
      <c r="B156" s="3"/>
      <c r="C156" s="3"/>
      <c r="D156" s="3"/>
    </row>
  </sheetData>
  <sheetProtection/>
  <mergeCells count="4">
    <mergeCell ref="A5:D5"/>
    <mergeCell ref="A1:D1"/>
    <mergeCell ref="A3:D3"/>
    <mergeCell ref="B6:D6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koda</dc:creator>
  <cp:keywords/>
  <dc:description/>
  <cp:lastModifiedBy>kikuchi</cp:lastModifiedBy>
  <cp:lastPrinted>2019-03-06T01:21:22Z</cp:lastPrinted>
  <dcterms:created xsi:type="dcterms:W3CDTF">2008-04-18T05:44:23Z</dcterms:created>
  <dcterms:modified xsi:type="dcterms:W3CDTF">2019-03-06T01:22:34Z</dcterms:modified>
  <cp:category/>
  <cp:version/>
  <cp:contentType/>
  <cp:contentStatus/>
</cp:coreProperties>
</file>